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TTASAT-99\Desktop\"/>
    </mc:Choice>
  </mc:AlternateContent>
  <bookViews>
    <workbookView xWindow="0" yWindow="0" windowWidth="20490" windowHeight="7800"/>
  </bookViews>
  <sheets>
    <sheet name="เงินกู้ 256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K10" i="1"/>
  <c r="M10" i="1" s="1"/>
  <c r="H10" i="1"/>
  <c r="J10" i="1" s="1"/>
  <c r="R9" i="1"/>
  <c r="K9" i="1"/>
  <c r="M9" i="1" s="1"/>
  <c r="H9" i="1"/>
  <c r="J9" i="1" s="1"/>
  <c r="R8" i="1"/>
  <c r="M8" i="1"/>
  <c r="J8" i="1"/>
  <c r="S8" i="1" s="1"/>
  <c r="L7" i="1"/>
  <c r="R7" i="1" s="1"/>
  <c r="J7" i="1"/>
  <c r="S7" i="1" s="1"/>
  <c r="R6" i="1"/>
  <c r="M6" i="1"/>
  <c r="H6" i="1"/>
  <c r="L5" i="1"/>
  <c r="M5" i="1" s="1"/>
  <c r="I5" i="1"/>
  <c r="J5" i="1" s="1"/>
  <c r="S5" i="1" s="1"/>
  <c r="L4" i="1"/>
  <c r="M4" i="1" s="1"/>
  <c r="I4" i="1"/>
  <c r="J4" i="1" s="1"/>
  <c r="S4" i="1" s="1"/>
  <c r="R3" i="1"/>
  <c r="M3" i="1"/>
  <c r="I3" i="1"/>
  <c r="J3" i="1" s="1"/>
  <c r="L2" i="1"/>
  <c r="M2" i="1" s="1"/>
  <c r="I2" i="1"/>
  <c r="S9" i="1" l="1"/>
  <c r="S10" i="1"/>
  <c r="J6" i="1"/>
  <c r="O6" i="1" s="1"/>
  <c r="N3" i="1"/>
  <c r="N8" i="1"/>
  <c r="M7" i="1"/>
  <c r="N7" i="1" s="1"/>
  <c r="O8" i="1"/>
  <c r="N9" i="1"/>
  <c r="N10" i="1"/>
  <c r="N5" i="1"/>
  <c r="N6" i="1"/>
  <c r="O3" i="1"/>
  <c r="S3" i="1"/>
  <c r="O4" i="1"/>
  <c r="N4" i="1"/>
  <c r="O5" i="1"/>
  <c r="O9" i="1"/>
  <c r="J2" i="1"/>
  <c r="R4" i="1"/>
  <c r="R5" i="1"/>
  <c r="R2" i="1"/>
  <c r="O10" i="1"/>
  <c r="S6" i="1"/>
  <c r="O7" i="1" l="1"/>
  <c r="S2" i="1"/>
  <c r="O2" i="1"/>
  <c r="N2" i="1"/>
</calcChain>
</file>

<file path=xl/sharedStrings.xml><?xml version="1.0" encoding="utf-8"?>
<sst xmlns="http://schemas.openxmlformats.org/spreadsheetml/2006/main" count="71" uniqueCount="56">
  <si>
    <t>ผู้รับผิดชอบ
โครงการ</t>
  </si>
  <si>
    <t>รหัสงบประมาณ</t>
  </si>
  <si>
    <t>รหัสกิจกรรมหลัก</t>
  </si>
  <si>
    <t>แหล่งเงิน</t>
  </si>
  <si>
    <t>คงเหลือ</t>
  </si>
  <si>
    <t>เลข PO</t>
  </si>
  <si>
    <t>จำนวนเงินที่ทำ PO</t>
  </si>
  <si>
    <t>PO - เบิกจ่าย</t>
  </si>
  <si>
    <t>เงินเหลือจ่าย</t>
  </si>
  <si>
    <t>โครงการ</t>
  </si>
  <si>
    <t>โครงการพัฒนาโครงสร้างพื้นฐานและระบบโลจิสติกส์เชื่อมโยงเข้าสู่พื้นที่อุตสาหกรรมรองรับเขตพัฒนาพิเศษภาคตะวันออก</t>
  </si>
  <si>
    <t>กิจกรรมปรับปรุงและซ่อมสร้างถนน สายแยกทางหลวงหมายเลข 344 - บ้านท่าจาม ตำบลหนองเสือช้าง อำเภอหนองใหญ่ จังหวัดชลบุรี</t>
  </si>
  <si>
    <t>แขวงทางหลวงชนบทชลบุรี</t>
  </si>
  <si>
    <t>70092380001093220003</t>
  </si>
  <si>
    <t>70092999999999999</t>
  </si>
  <si>
    <t>4100022898</t>
  </si>
  <si>
    <t>กิจกรรมปรับปรุงและซ่อมสร้างถนน สายแยกทางหลวงหมายเลข 3401 - บ้านคลองพลู ตำบลหนองใหญ่ , ตำบลคลองพลู อำเภอหนองใหญ่ จังหวัดชลบุรี</t>
  </si>
  <si>
    <t>70092380001093220004</t>
  </si>
  <si>
    <t>4100022768</t>
  </si>
  <si>
    <t>กิจกรรมปรับปรุงถนนสาย ทางหลวงหมายเลข 344 - บ้านอ่างแก้ว ตำบลหนองใหญ่ อำเภอหนองใหญ่ จังหวัดชลบุรี</t>
  </si>
  <si>
    <t>70092380001093220005</t>
  </si>
  <si>
    <t>4100022643</t>
  </si>
  <si>
    <t>โครงการพัฒนาโครงสร้างพื้นฐานด้านเส้นทางคมนาคมเชื่อมโยงเข้าสู่แหล่งท่องเที่ยวรองรับการขยายตัวภาคการท่องเที่ยว</t>
  </si>
  <si>
    <t>กิจกรรมปรับปรุงและซ่อมสร้างถนน สายแยกทางหลวงหมายเลข 3144 - อ่างเก็บน้ำบางพระ ตำบลบางพระ อำเภอศรีราชา จังหวัดชลบุรี</t>
  </si>
  <si>
    <t>70092380003093220001</t>
  </si>
  <si>
    <t>4100022642</t>
  </si>
  <si>
    <t>โตรงการส่งเสริมการท่องเที่ยว และยกระดับผลิตภัณฑ์สินค้าด้านการท่องเที่ยว</t>
  </si>
  <si>
    <t>กิจกรรมสีสันอีอีซี (Colors of EEC)</t>
  </si>
  <si>
    <t>สำนักงานการท่องเที่ยวและกีฬาจังหวัดชลบุรี</t>
  </si>
  <si>
    <t>70092380003092000000</t>
  </si>
  <si>
    <t>4100021663</t>
  </si>
  <si>
    <t>โตรงการพัฒนาโครงสร้างพื้นฐาน สิ่งอำนวยความสะดวก เพื่อปรับปรุงแหล่งท่องเที่ยวภายในกลุ่มจังหวัดภาคตะวันออก 1</t>
  </si>
  <si>
    <t>กิจกรรมก่อสร้างลานอเนกประสงค์ ระยะที่ 2 ขนาด 30.00 x 54.00 เมตร ตำบลบางปลาสร้อย อำเภอเมือง จังหวัดชลบุรี</t>
  </si>
  <si>
    <t>สำนักงานโยธาธิการและผังเมืองจังหวัดชลบุรี</t>
  </si>
  <si>
    <t>70092380003093220002</t>
  </si>
  <si>
    <t>5100001274</t>
  </si>
  <si>
    <t>ก่อสร้างศูนย์บริการนักท่องเที่ยวและสิ่งอำนวยความสะดวกอื่นๆ</t>
  </si>
  <si>
    <t>70092380003093220004</t>
  </si>
  <si>
    <t>โครงการพัฒนาทรัพยากรมนุษย์ในทุกช่วงวัยให้มีคุณภาพชีวิตที่ดี มีความมั่นคงปลอดภัย และส่งเสริมการเรียนรู้ตลอดช่วงชีวิต</t>
  </si>
  <si>
    <t>กิจกรรมค่าใช้จ่ายในการบริหารงานกลุ่มจังหวัดแบบบูรณาการ ประจำปีงบประมาณ พ.ศ2566 ของกลุ่มจังหวัดภาคตะวันออก1</t>
  </si>
  <si>
    <t>สำนักงานจังหวัดชลบุรี</t>
  </si>
  <si>
    <t>70092380006095000001</t>
  </si>
  <si>
    <t>สนง.พัฒนาสังคมและความมั่นคงของมนุษย์จังหวัดชลบุรี</t>
  </si>
  <si>
    <t>70092380006092000000</t>
  </si>
  <si>
    <t>4100029176</t>
  </si>
  <si>
    <t>โตรงการพัฒนาโครงสร้างพื้นฐาน สิ่งอำนวยความสะดวก เพื่อปรับปรุงแหล่งท่องเที่ยวภายในกลุ่มจังหวัดภาคตะวันออก 2</t>
  </si>
  <si>
    <t>กิจกรรมพัฒนาทักษะอาชีพให้กับกลุ่มเปราะบาง เพื่อสร้างโอกาสในการทำงานเพิ่มมากขึ้น</t>
  </si>
  <si>
    <t>งบประจำ ได้รับจัดสรร</t>
  </si>
  <si>
    <t>งบลงทุน ได้รับจัดสรร</t>
  </si>
  <si>
    <t>รวม ได้รับจัดสรร</t>
  </si>
  <si>
    <t>งบประจำ เบิกจ่าย</t>
  </si>
  <si>
    <t>งบลงทุน เบิกจ่าย</t>
  </si>
  <si>
    <t>รวมเบิกจ่าย เบิกจ่าย</t>
  </si>
  <si>
    <t>เบิกจ่ายร้อยละ</t>
  </si>
  <si>
    <t>กิจกรรม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</si>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</sst>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9"/>
      <name val="TH SarabunPSK"/>
      <family val="2"/>
    </font>
    <font>
      <sz val="25"/>
      <name val="Angsana New"/>
      <family val="1"/>
    </font>
    <font>
      <sz val="25"/>
      <color rgb="FFFF0000"/>
      <name val="Angsana New"/>
      <family val="1"/>
    </font>
    <font>
      <b/>
      <sz val="24"/>
      <name val="TH SarabunPSK"/>
      <family val="2"/>
    </font>
    <font>
      <b/>
      <sz val="24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3" applyFont="1" applyAlignment="1">
      <alignment vertical="top"/>
    </xf>
    <xf numFmtId="0" fontId="3" fillId="0" borderId="0" xfId="3" applyFont="1" applyAlignment="1">
      <alignment horizontal="center" vertical="top"/>
    </xf>
    <xf numFmtId="49" fontId="3" fillId="0" borderId="0" xfId="3" applyNumberFormat="1" applyFont="1" applyAlignment="1">
      <alignment horizontal="center" vertical="top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vertical="top" wrapText="1"/>
    </xf>
    <xf numFmtId="0" fontId="3" fillId="0" borderId="0" xfId="3" applyFont="1" applyAlignment="1">
      <alignment horizontal="center" vertical="top" shrinkToFit="1"/>
    </xf>
    <xf numFmtId="4" fontId="3" fillId="0" borderId="0" xfId="3" applyNumberFormat="1" applyFont="1" applyAlignment="1">
      <alignment horizontal="right" vertical="top"/>
    </xf>
    <xf numFmtId="4" fontId="3" fillId="0" borderId="0" xfId="3" applyNumberFormat="1" applyFont="1" applyAlignment="1">
      <alignment horizontal="center" vertical="top"/>
    </xf>
    <xf numFmtId="3" fontId="3" fillId="0" borderId="0" xfId="3" applyNumberFormat="1" applyFont="1" applyAlignment="1">
      <alignment horizontal="center" vertical="top"/>
    </xf>
    <xf numFmtId="49" fontId="3" fillId="0" borderId="0" xfId="3" applyNumberFormat="1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4" fontId="5" fillId="0" borderId="2" xfId="3" applyNumberFormat="1" applyFont="1" applyBorder="1" applyAlignment="1">
      <alignment vertical="center"/>
    </xf>
    <xf numFmtId="0" fontId="4" fillId="0" borderId="0" xfId="3" applyFont="1" applyAlignment="1">
      <alignment vertical="top"/>
    </xf>
    <xf numFmtId="0" fontId="4" fillId="0" borderId="0" xfId="3" applyFont="1" applyAlignment="1">
      <alignment horizontal="center" vertical="top"/>
    </xf>
    <xf numFmtId="0" fontId="3" fillId="0" borderId="3" xfId="3" applyFont="1" applyBorder="1" applyAlignment="1">
      <alignment vertical="center"/>
    </xf>
    <xf numFmtId="0" fontId="3" fillId="0" borderId="0" xfId="3" applyFont="1" applyAlignment="1">
      <alignment vertical="center"/>
    </xf>
    <xf numFmtId="4" fontId="3" fillId="3" borderId="0" xfId="3" applyNumberFormat="1" applyFont="1" applyFill="1" applyAlignment="1">
      <alignment horizontal="right" vertical="top"/>
    </xf>
    <xf numFmtId="0" fontId="6" fillId="2" borderId="1" xfId="3" applyFont="1" applyFill="1" applyBorder="1" applyAlignment="1">
      <alignment horizontal="center" vertical="center" shrinkToFit="1"/>
    </xf>
    <xf numFmtId="0" fontId="6" fillId="0" borderId="0" xfId="3" applyFont="1" applyAlignment="1">
      <alignment horizontal="center" vertical="top" shrinkToFit="1"/>
    </xf>
    <xf numFmtId="0" fontId="7" fillId="2" borderId="2" xfId="3" applyFont="1" applyFill="1" applyBorder="1" applyAlignment="1">
      <alignment horizontal="center" vertical="top" shrinkToFit="1"/>
    </xf>
    <xf numFmtId="49" fontId="7" fillId="2" borderId="2" xfId="3" applyNumberFormat="1" applyFont="1" applyFill="1" applyBorder="1" applyAlignment="1">
      <alignment horizontal="center" vertical="center" shrinkToFit="1"/>
    </xf>
    <xf numFmtId="0" fontId="7" fillId="2" borderId="2" xfId="3" applyFont="1" applyFill="1" applyBorder="1" applyAlignment="1">
      <alignment horizontal="center" vertical="center" shrinkToFit="1"/>
    </xf>
    <xf numFmtId="4" fontId="7" fillId="4" borderId="2" xfId="3" applyNumberFormat="1" applyFont="1" applyFill="1" applyBorder="1" applyAlignment="1">
      <alignment horizontal="center" vertical="center" shrinkToFit="1"/>
    </xf>
    <xf numFmtId="9" fontId="7" fillId="4" borderId="2" xfId="2" applyFont="1" applyFill="1" applyBorder="1" applyAlignment="1">
      <alignment horizontal="center" vertical="center" shrinkToFit="1"/>
    </xf>
    <xf numFmtId="4" fontId="7" fillId="4" borderId="2" xfId="3" applyNumberFormat="1" applyFont="1" applyFill="1" applyBorder="1" applyAlignment="1">
      <alignment horizontal="center" vertical="top" shrinkToFit="1"/>
    </xf>
    <xf numFmtId="4" fontId="7" fillId="5" borderId="2" xfId="3" applyNumberFormat="1" applyFont="1" applyFill="1" applyBorder="1" applyAlignment="1">
      <alignment horizontal="center" vertical="top" shrinkToFit="1"/>
    </xf>
    <xf numFmtId="4" fontId="7" fillId="2" borderId="2" xfId="3" applyNumberFormat="1" applyFont="1" applyFill="1" applyBorder="1" applyAlignment="1">
      <alignment horizontal="center" vertical="center" shrinkToFit="1"/>
    </xf>
    <xf numFmtId="43" fontId="7" fillId="2" borderId="2" xfId="1" applyFont="1" applyFill="1" applyBorder="1" applyAlignment="1">
      <alignment horizontal="center" vertical="center" wrapText="1" shrinkToFit="1"/>
    </xf>
    <xf numFmtId="43" fontId="7" fillId="2" borderId="2" xfId="1" applyFont="1" applyFill="1" applyBorder="1" applyAlignment="1">
      <alignment horizontal="center" vertical="center" shrinkToFit="1"/>
    </xf>
    <xf numFmtId="0" fontId="4" fillId="0" borderId="2" xfId="3" applyFont="1" applyBorder="1" applyAlignment="1">
      <alignment vertical="top"/>
    </xf>
    <xf numFmtId="49" fontId="4" fillId="0" borderId="2" xfId="3" applyNumberFormat="1" applyFont="1" applyBorder="1" applyAlignment="1">
      <alignment horizontal="left" vertical="top" wrapText="1"/>
    </xf>
    <xf numFmtId="0" fontId="4" fillId="0" borderId="2" xfId="3" applyFont="1" applyBorder="1" applyAlignment="1">
      <alignment horizontal="left" vertical="top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quotePrefix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shrinkToFit="1"/>
    </xf>
    <xf numFmtId="4" fontId="4" fillId="0" borderId="2" xfId="3" applyNumberFormat="1" applyFont="1" applyBorder="1" applyAlignment="1">
      <alignment horizontal="right" vertical="center"/>
    </xf>
    <xf numFmtId="4" fontId="4" fillId="2" borderId="2" xfId="3" applyNumberFormat="1" applyFont="1" applyFill="1" applyBorder="1" applyAlignment="1">
      <alignment horizontal="right" vertical="center"/>
    </xf>
    <xf numFmtId="4" fontId="4" fillId="0" borderId="2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4" fontId="4" fillId="2" borderId="2" xfId="3" applyNumberFormat="1" applyFont="1" applyFill="1" applyBorder="1" applyAlignment="1">
      <alignment horizontal="center" vertical="center"/>
    </xf>
    <xf numFmtId="4" fontId="4" fillId="0" borderId="2" xfId="3" applyNumberFormat="1" applyFont="1" applyBorder="1" applyAlignment="1">
      <alignment horizontal="right" vertical="center" wrapText="1"/>
    </xf>
  </cellXfs>
  <cellStyles count="5">
    <cellStyle name="เครื่องหมายจุลภาค" xfId="1" builtinId="3"/>
    <cellStyle name="เครื่องหมายจุลภาค 4" xfId="4"/>
    <cellStyle name="เปอร์เซ็นต์" xfId="2" builtinId="5"/>
    <cellStyle name="ปกติ" xfId="0" builtinId="0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9"/>
  <sheetViews>
    <sheetView tabSelected="1" topLeftCell="A4" zoomScale="40" zoomScaleNormal="40" workbookViewId="0">
      <selection activeCell="A2" sqref="A2:A10"/>
    </sheetView>
  </sheetViews>
  <sheetFormatPr defaultColWidth="21.140625" defaultRowHeight="36.75"/>
  <cols>
    <col min="1" max="1" width="21.140625" style="1"/>
    <col min="2" max="2" width="63" style="3" customWidth="1"/>
    <col min="3" max="3" width="93.5703125" style="4" customWidth="1"/>
    <col min="4" max="4" width="33.28515625" style="5" customWidth="1"/>
    <col min="5" max="5" width="44.85546875" style="5" bestFit="1" customWidth="1"/>
    <col min="6" max="6" width="46" style="5" customWidth="1"/>
    <col min="7" max="7" width="21.140625" style="6"/>
    <col min="8" max="8" width="38.140625" style="7" customWidth="1"/>
    <col min="9" max="9" width="43.5703125" style="7" customWidth="1"/>
    <col min="10" max="10" width="43.7109375" style="7" customWidth="1"/>
    <col min="11" max="11" width="34.5703125" style="7" customWidth="1"/>
    <col min="12" max="12" width="36.5703125" style="7" customWidth="1"/>
    <col min="13" max="13" width="38.28515625" style="7" customWidth="1"/>
    <col min="14" max="14" width="33.28515625" style="8" customWidth="1"/>
    <col min="15" max="15" width="38.42578125" style="17" customWidth="1"/>
    <col min="16" max="16" width="24.140625" style="10" customWidth="1"/>
    <col min="17" max="17" width="42.28515625" style="11" customWidth="1"/>
    <col min="18" max="18" width="43" style="11" customWidth="1"/>
    <col min="19" max="19" width="28.140625" style="1" customWidth="1"/>
    <col min="20" max="20" width="26.140625" style="1" hidden="1" customWidth="1"/>
    <col min="21" max="16384" width="21.140625" style="1"/>
  </cols>
  <sheetData>
    <row r="1" spans="1:22" s="19" customFormat="1" ht="53.45" customHeight="1">
      <c r="A1" s="20" t="s">
        <v>55</v>
      </c>
      <c r="B1" s="21" t="s">
        <v>9</v>
      </c>
      <c r="C1" s="22" t="s">
        <v>54</v>
      </c>
      <c r="D1" s="22" t="s">
        <v>0</v>
      </c>
      <c r="E1" s="22" t="s">
        <v>1</v>
      </c>
      <c r="F1" s="22" t="s">
        <v>2</v>
      </c>
      <c r="G1" s="22" t="s">
        <v>3</v>
      </c>
      <c r="H1" s="23" t="s">
        <v>47</v>
      </c>
      <c r="I1" s="24" t="s">
        <v>48</v>
      </c>
      <c r="J1" s="25" t="s">
        <v>49</v>
      </c>
      <c r="K1" s="26" t="s">
        <v>50</v>
      </c>
      <c r="L1" s="26" t="s">
        <v>51</v>
      </c>
      <c r="M1" s="26" t="s">
        <v>52</v>
      </c>
      <c r="N1" s="26" t="s">
        <v>53</v>
      </c>
      <c r="O1" s="27" t="s">
        <v>4</v>
      </c>
      <c r="P1" s="21" t="s">
        <v>5</v>
      </c>
      <c r="Q1" s="28" t="s">
        <v>6</v>
      </c>
      <c r="R1" s="29" t="s">
        <v>7</v>
      </c>
      <c r="S1" s="22" t="s">
        <v>8</v>
      </c>
      <c r="T1" s="18"/>
    </row>
    <row r="2" spans="1:22" s="13" customFormat="1" ht="144">
      <c r="A2" s="30">
        <v>2565</v>
      </c>
      <c r="B2" s="31" t="s">
        <v>10</v>
      </c>
      <c r="C2" s="32" t="s">
        <v>11</v>
      </c>
      <c r="D2" s="33" t="s">
        <v>12</v>
      </c>
      <c r="E2" s="34" t="s">
        <v>13</v>
      </c>
      <c r="F2" s="34" t="s">
        <v>14</v>
      </c>
      <c r="G2" s="35">
        <v>6611320</v>
      </c>
      <c r="H2" s="36">
        <v>0</v>
      </c>
      <c r="I2" s="36">
        <f>36500000-10000</f>
        <v>36490000</v>
      </c>
      <c r="J2" s="37">
        <f>+I2</f>
        <v>36490000</v>
      </c>
      <c r="K2" s="36">
        <v>0</v>
      </c>
      <c r="L2" s="36">
        <f>5473500+1331720</f>
        <v>6805220</v>
      </c>
      <c r="M2" s="37">
        <f>+L2</f>
        <v>6805220</v>
      </c>
      <c r="N2" s="38">
        <f t="shared" ref="N2:N4" si="0">+M2*100/J2</f>
        <v>18.649547821320908</v>
      </c>
      <c r="O2" s="37">
        <f t="shared" ref="O2:O4" si="1">+J2-M2</f>
        <v>29684780</v>
      </c>
      <c r="P2" s="39" t="s">
        <v>15</v>
      </c>
      <c r="Q2" s="40">
        <v>36490000</v>
      </c>
      <c r="R2" s="40">
        <f t="shared" ref="R2:R10" si="2">Q2-L2</f>
        <v>29684780</v>
      </c>
      <c r="S2" s="41">
        <f>J2-K2-Q2</f>
        <v>0</v>
      </c>
      <c r="T2" s="12"/>
      <c r="V2" s="14"/>
    </row>
    <row r="3" spans="1:22" s="13" customFormat="1" ht="144">
      <c r="A3" s="30">
        <v>2565</v>
      </c>
      <c r="B3" s="31" t="s">
        <v>10</v>
      </c>
      <c r="C3" s="32" t="s">
        <v>16</v>
      </c>
      <c r="D3" s="33" t="s">
        <v>12</v>
      </c>
      <c r="E3" s="34" t="s">
        <v>17</v>
      </c>
      <c r="F3" s="34" t="s">
        <v>14</v>
      </c>
      <c r="G3" s="35">
        <v>6611320</v>
      </c>
      <c r="H3" s="36">
        <v>0</v>
      </c>
      <c r="I3" s="36">
        <f>45500000-100000</f>
        <v>45400000</v>
      </c>
      <c r="J3" s="37">
        <f t="shared" ref="J3:J4" si="3">+I3</f>
        <v>45400000</v>
      </c>
      <c r="K3" s="36">
        <v>0</v>
      </c>
      <c r="L3" s="36">
        <v>6810000</v>
      </c>
      <c r="M3" s="37">
        <f t="shared" ref="M3:M4" si="4">+L3</f>
        <v>6810000</v>
      </c>
      <c r="N3" s="38">
        <f t="shared" si="0"/>
        <v>15</v>
      </c>
      <c r="O3" s="37">
        <f t="shared" si="1"/>
        <v>38590000</v>
      </c>
      <c r="P3" s="39" t="s">
        <v>18</v>
      </c>
      <c r="Q3" s="40">
        <v>45400000</v>
      </c>
      <c r="R3" s="40">
        <f t="shared" si="2"/>
        <v>38590000</v>
      </c>
      <c r="S3" s="41">
        <f>J3-Q3</f>
        <v>0</v>
      </c>
      <c r="T3" s="12"/>
      <c r="V3" s="14"/>
    </row>
    <row r="4" spans="1:22" s="13" customFormat="1" ht="144">
      <c r="A4" s="30">
        <v>2565</v>
      </c>
      <c r="B4" s="31" t="s">
        <v>10</v>
      </c>
      <c r="C4" s="32" t="s">
        <v>19</v>
      </c>
      <c r="D4" s="33" t="s">
        <v>12</v>
      </c>
      <c r="E4" s="34" t="s">
        <v>20</v>
      </c>
      <c r="F4" s="34" t="s">
        <v>14</v>
      </c>
      <c r="G4" s="35">
        <v>6611320</v>
      </c>
      <c r="H4" s="36">
        <v>0</v>
      </c>
      <c r="I4" s="36">
        <f>15000000-15000</f>
        <v>14985000</v>
      </c>
      <c r="J4" s="37">
        <f t="shared" si="3"/>
        <v>14985000</v>
      </c>
      <c r="K4" s="36">
        <v>0</v>
      </c>
      <c r="L4" s="36">
        <f>2052520</f>
        <v>2052520</v>
      </c>
      <c r="M4" s="37">
        <f t="shared" si="4"/>
        <v>2052520</v>
      </c>
      <c r="N4" s="38">
        <f t="shared" si="0"/>
        <v>13.697163830497164</v>
      </c>
      <c r="O4" s="37">
        <f t="shared" si="1"/>
        <v>12932480</v>
      </c>
      <c r="P4" s="39" t="s">
        <v>21</v>
      </c>
      <c r="Q4" s="40">
        <v>14985000</v>
      </c>
      <c r="R4" s="40">
        <f t="shared" si="2"/>
        <v>12932480</v>
      </c>
      <c r="S4" s="41">
        <f>J4-K4-Q4</f>
        <v>0</v>
      </c>
      <c r="T4" s="12"/>
      <c r="V4" s="14"/>
    </row>
    <row r="5" spans="1:22" s="13" customFormat="1" ht="108">
      <c r="A5" s="30">
        <v>2565</v>
      </c>
      <c r="B5" s="31" t="s">
        <v>22</v>
      </c>
      <c r="C5" s="32" t="s">
        <v>23</v>
      </c>
      <c r="D5" s="33" t="s">
        <v>12</v>
      </c>
      <c r="E5" s="34" t="s">
        <v>24</v>
      </c>
      <c r="F5" s="34" t="s">
        <v>14</v>
      </c>
      <c r="G5" s="35">
        <v>6611320</v>
      </c>
      <c r="H5" s="36">
        <v>0</v>
      </c>
      <c r="I5" s="36">
        <f>54838600-8600</f>
        <v>54830000</v>
      </c>
      <c r="J5" s="37">
        <f>+I5</f>
        <v>54830000</v>
      </c>
      <c r="K5" s="36">
        <v>0</v>
      </c>
      <c r="L5" s="36">
        <f>8224500+13274658.68</f>
        <v>21499158.68</v>
      </c>
      <c r="M5" s="37">
        <f>+L5</f>
        <v>21499158.68</v>
      </c>
      <c r="N5" s="38">
        <f t="shared" ref="N5" si="5">+M5*100/J5</f>
        <v>39.210575743206277</v>
      </c>
      <c r="O5" s="37">
        <f t="shared" ref="O5" si="6">+J5-M5</f>
        <v>33330841.32</v>
      </c>
      <c r="P5" s="39" t="s">
        <v>25</v>
      </c>
      <c r="Q5" s="40">
        <v>54830000</v>
      </c>
      <c r="R5" s="40">
        <f t="shared" si="2"/>
        <v>33330841.32</v>
      </c>
      <c r="S5" s="41">
        <f>J5-K5-Q5</f>
        <v>0</v>
      </c>
      <c r="T5" s="12"/>
      <c r="V5" s="14"/>
    </row>
    <row r="6" spans="1:22" s="13" customFormat="1" ht="108">
      <c r="A6" s="30">
        <v>2565</v>
      </c>
      <c r="B6" s="31" t="s">
        <v>26</v>
      </c>
      <c r="C6" s="32" t="s">
        <v>27</v>
      </c>
      <c r="D6" s="33" t="s">
        <v>28</v>
      </c>
      <c r="E6" s="34" t="s">
        <v>29</v>
      </c>
      <c r="F6" s="34" t="s">
        <v>14</v>
      </c>
      <c r="G6" s="35">
        <v>6611200</v>
      </c>
      <c r="H6" s="36">
        <f>5434700-44700</f>
        <v>5390000</v>
      </c>
      <c r="I6" s="36">
        <v>0</v>
      </c>
      <c r="J6" s="37">
        <f>+H6</f>
        <v>5390000</v>
      </c>
      <c r="K6" s="36">
        <v>5390000</v>
      </c>
      <c r="L6" s="36">
        <v>0</v>
      </c>
      <c r="M6" s="37">
        <f>+K6</f>
        <v>5390000</v>
      </c>
      <c r="N6" s="38">
        <f t="shared" ref="N6:N8" si="7">+M6*100/J6</f>
        <v>100</v>
      </c>
      <c r="O6" s="37">
        <f t="shared" ref="O6" si="8">+J6-M6</f>
        <v>0</v>
      </c>
      <c r="P6" s="39" t="s">
        <v>30</v>
      </c>
      <c r="Q6" s="40">
        <v>5390000</v>
      </c>
      <c r="R6" s="40">
        <f t="shared" si="2"/>
        <v>5390000</v>
      </c>
      <c r="S6" s="41">
        <f>J6-Q6</f>
        <v>0</v>
      </c>
      <c r="T6" s="12"/>
      <c r="V6" s="14"/>
    </row>
    <row r="7" spans="1:22" s="13" customFormat="1" ht="108">
      <c r="A7" s="30">
        <v>2565</v>
      </c>
      <c r="B7" s="31" t="s">
        <v>31</v>
      </c>
      <c r="C7" s="32" t="s">
        <v>32</v>
      </c>
      <c r="D7" s="33" t="s">
        <v>33</v>
      </c>
      <c r="E7" s="34" t="s">
        <v>34</v>
      </c>
      <c r="F7" s="34" t="s">
        <v>14</v>
      </c>
      <c r="G7" s="35">
        <v>6611320</v>
      </c>
      <c r="H7" s="36">
        <v>0</v>
      </c>
      <c r="I7" s="36">
        <v>22000000</v>
      </c>
      <c r="J7" s="37">
        <f>I7</f>
        <v>22000000</v>
      </c>
      <c r="K7" s="36">
        <v>0</v>
      </c>
      <c r="L7" s="36">
        <f>3270000</f>
        <v>3270000</v>
      </c>
      <c r="M7" s="37">
        <f>+L7</f>
        <v>3270000</v>
      </c>
      <c r="N7" s="38">
        <f t="shared" ref="N7" si="9">+M7*100/J7</f>
        <v>14.863636363636363</v>
      </c>
      <c r="O7" s="37">
        <f t="shared" ref="O7:O8" si="10">+J7-M7</f>
        <v>18730000</v>
      </c>
      <c r="P7" s="39" t="s">
        <v>35</v>
      </c>
      <c r="Q7" s="40">
        <v>21800000</v>
      </c>
      <c r="R7" s="40">
        <f t="shared" si="2"/>
        <v>18530000</v>
      </c>
      <c r="S7" s="41">
        <f>J7-Q7</f>
        <v>200000</v>
      </c>
      <c r="T7" s="12"/>
      <c r="V7" s="14"/>
    </row>
    <row r="8" spans="1:22" s="13" customFormat="1" ht="108">
      <c r="A8" s="30">
        <v>2565</v>
      </c>
      <c r="B8" s="31" t="s">
        <v>45</v>
      </c>
      <c r="C8" s="32" t="s">
        <v>36</v>
      </c>
      <c r="D8" s="33" t="s">
        <v>33</v>
      </c>
      <c r="E8" s="34" t="s">
        <v>37</v>
      </c>
      <c r="F8" s="34" t="s">
        <v>14</v>
      </c>
      <c r="G8" s="35">
        <v>6611320</v>
      </c>
      <c r="H8" s="36">
        <v>0</v>
      </c>
      <c r="I8" s="36">
        <v>30000000</v>
      </c>
      <c r="J8" s="37">
        <f>I8</f>
        <v>30000000</v>
      </c>
      <c r="K8" s="36">
        <v>0</v>
      </c>
      <c r="L8" s="36">
        <v>0</v>
      </c>
      <c r="M8" s="37">
        <f>+L8</f>
        <v>0</v>
      </c>
      <c r="N8" s="38">
        <f t="shared" si="7"/>
        <v>0</v>
      </c>
      <c r="O8" s="37">
        <f t="shared" si="10"/>
        <v>30000000</v>
      </c>
      <c r="P8" s="39">
        <v>0</v>
      </c>
      <c r="Q8" s="40">
        <v>0</v>
      </c>
      <c r="R8" s="40">
        <f t="shared" si="2"/>
        <v>0</v>
      </c>
      <c r="S8" s="41">
        <f>J8-K8-Q8</f>
        <v>30000000</v>
      </c>
      <c r="T8" s="12"/>
      <c r="V8" s="14"/>
    </row>
    <row r="9" spans="1:22" s="13" customFormat="1" ht="108">
      <c r="A9" s="30">
        <v>2565</v>
      </c>
      <c r="B9" s="31" t="s">
        <v>38</v>
      </c>
      <c r="C9" s="32" t="s">
        <v>39</v>
      </c>
      <c r="D9" s="33" t="s">
        <v>40</v>
      </c>
      <c r="E9" s="34" t="s">
        <v>41</v>
      </c>
      <c r="F9" s="34" t="s">
        <v>14</v>
      </c>
      <c r="G9" s="35">
        <v>6611500</v>
      </c>
      <c r="H9" s="42">
        <f>200000+100000</f>
        <v>300000</v>
      </c>
      <c r="I9" s="36">
        <v>0</v>
      </c>
      <c r="J9" s="37">
        <f>+H9</f>
        <v>300000</v>
      </c>
      <c r="K9" s="36">
        <f>30000+30000+30000+30000+30000+30000+30000</f>
        <v>210000</v>
      </c>
      <c r="L9" s="36">
        <v>0</v>
      </c>
      <c r="M9" s="37">
        <f>+K9</f>
        <v>210000</v>
      </c>
      <c r="N9" s="38">
        <f t="shared" ref="N9:N10" si="11">+M9*100/J9</f>
        <v>70</v>
      </c>
      <c r="O9" s="37">
        <f t="shared" ref="O9:O10" si="12">+J9-M9</f>
        <v>90000</v>
      </c>
      <c r="P9" s="39">
        <v>0</v>
      </c>
      <c r="Q9" s="40">
        <v>0</v>
      </c>
      <c r="R9" s="40">
        <f t="shared" si="2"/>
        <v>0</v>
      </c>
      <c r="S9" s="41">
        <f>J9-K9</f>
        <v>90000</v>
      </c>
      <c r="T9" s="12"/>
      <c r="V9" s="14"/>
    </row>
    <row r="10" spans="1:22" s="13" customFormat="1" ht="108">
      <c r="A10" s="30">
        <v>2565</v>
      </c>
      <c r="B10" s="31" t="s">
        <v>38</v>
      </c>
      <c r="C10" s="32" t="s">
        <v>46</v>
      </c>
      <c r="D10" s="33" t="s">
        <v>42</v>
      </c>
      <c r="E10" s="34" t="s">
        <v>43</v>
      </c>
      <c r="F10" s="34" t="s">
        <v>14</v>
      </c>
      <c r="G10" s="35">
        <v>6611200</v>
      </c>
      <c r="H10" s="36">
        <f>333100+645100</f>
        <v>978200</v>
      </c>
      <c r="I10" s="36">
        <v>0</v>
      </c>
      <c r="J10" s="37">
        <f>H10</f>
        <v>978200</v>
      </c>
      <c r="K10" s="36">
        <f>257300-250.4+317100</f>
        <v>574149.6</v>
      </c>
      <c r="L10" s="36">
        <v>0</v>
      </c>
      <c r="M10" s="37">
        <f>+K10</f>
        <v>574149.6</v>
      </c>
      <c r="N10" s="38">
        <f t="shared" si="11"/>
        <v>58.694500102228581</v>
      </c>
      <c r="O10" s="37">
        <f t="shared" si="12"/>
        <v>404050.4</v>
      </c>
      <c r="P10" s="39" t="s">
        <v>44</v>
      </c>
      <c r="Q10" s="40">
        <v>22000</v>
      </c>
      <c r="R10" s="40">
        <f t="shared" si="2"/>
        <v>22000</v>
      </c>
      <c r="S10" s="41">
        <f>J10-K10-Q10</f>
        <v>382050.4</v>
      </c>
      <c r="T10" s="12"/>
      <c r="V10" s="14"/>
    </row>
    <row r="11" spans="1:2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7"/>
      <c r="U11" s="2"/>
      <c r="V11" s="2"/>
    </row>
    <row r="12" spans="1:2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7"/>
    </row>
    <row r="13" spans="1:2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7"/>
      <c r="U13" s="2"/>
      <c r="V13" s="2"/>
    </row>
    <row r="14" spans="1:2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7"/>
      <c r="U14" s="2"/>
      <c r="V14" s="2"/>
    </row>
    <row r="15" spans="1:2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7"/>
    </row>
    <row r="16" spans="1:2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7"/>
      <c r="U16" s="2"/>
      <c r="V16" s="2"/>
    </row>
    <row r="17" spans="2:2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"/>
    </row>
    <row r="18" spans="2:22">
      <c r="O18" s="7"/>
    </row>
    <row r="19" spans="2:22">
      <c r="O19" s="7"/>
    </row>
    <row r="20" spans="2:22">
      <c r="O20" s="7"/>
      <c r="U20" s="2"/>
      <c r="V20" s="2"/>
    </row>
    <row r="21" spans="2:22">
      <c r="O21" s="7"/>
    </row>
    <row r="22" spans="2:22">
      <c r="O22" s="7"/>
    </row>
    <row r="23" spans="2:22" s="9" customFormat="1">
      <c r="B23" s="3"/>
      <c r="C23" s="4"/>
      <c r="D23" s="5"/>
      <c r="E23" s="5"/>
      <c r="F23" s="5"/>
      <c r="G23" s="6"/>
      <c r="H23" s="7"/>
      <c r="I23" s="7"/>
      <c r="J23" s="7"/>
      <c r="K23" s="7"/>
      <c r="L23" s="7"/>
      <c r="M23" s="7"/>
      <c r="N23" s="8"/>
      <c r="O23" s="7"/>
      <c r="P23" s="10"/>
      <c r="Q23" s="11"/>
      <c r="R23" s="11"/>
      <c r="S23" s="1"/>
      <c r="T23" s="1"/>
      <c r="U23" s="1"/>
    </row>
    <row r="24" spans="2:22" s="9" customFormat="1">
      <c r="B24" s="3"/>
      <c r="C24" s="4"/>
      <c r="D24" s="5"/>
      <c r="E24" s="5"/>
      <c r="F24" s="5"/>
      <c r="G24" s="6"/>
      <c r="H24" s="7"/>
      <c r="I24" s="7"/>
      <c r="J24" s="7"/>
      <c r="K24" s="7"/>
      <c r="L24" s="7"/>
      <c r="M24" s="7"/>
      <c r="N24" s="8"/>
      <c r="O24" s="7"/>
      <c r="P24" s="10"/>
      <c r="Q24" s="11"/>
      <c r="R24" s="11"/>
      <c r="S24" s="1"/>
      <c r="T24" s="1"/>
      <c r="U24" s="1"/>
    </row>
    <row r="25" spans="2:22" s="9" customFormat="1">
      <c r="B25" s="3"/>
      <c r="C25" s="4"/>
      <c r="D25" s="5"/>
      <c r="E25" s="5"/>
      <c r="F25" s="5"/>
      <c r="G25" s="6"/>
      <c r="H25" s="7"/>
      <c r="I25" s="7"/>
      <c r="J25" s="7"/>
      <c r="K25" s="7"/>
      <c r="L25" s="7"/>
      <c r="M25" s="7"/>
      <c r="N25" s="8"/>
      <c r="O25" s="7"/>
      <c r="P25" s="10"/>
      <c r="Q25" s="11"/>
      <c r="R25" s="11"/>
      <c r="S25" s="1"/>
      <c r="T25" s="1"/>
      <c r="U25" s="1"/>
    </row>
    <row r="26" spans="2:22">
      <c r="O26" s="7"/>
      <c r="U26" s="2"/>
      <c r="V26" s="2"/>
    </row>
    <row r="27" spans="2:22" s="9" customFormat="1">
      <c r="B27" s="3"/>
      <c r="C27" s="4"/>
      <c r="D27" s="5"/>
      <c r="E27" s="5"/>
      <c r="F27" s="5"/>
      <c r="G27" s="6"/>
      <c r="H27" s="7"/>
      <c r="I27" s="7"/>
      <c r="J27" s="7"/>
      <c r="K27" s="7"/>
      <c r="L27" s="7"/>
      <c r="M27" s="7"/>
      <c r="N27" s="8"/>
      <c r="O27" s="7"/>
      <c r="P27" s="10"/>
      <c r="Q27" s="11"/>
      <c r="R27" s="11"/>
      <c r="S27" s="1"/>
      <c r="T27" s="1"/>
      <c r="U27" s="1"/>
    </row>
    <row r="28" spans="2:22">
      <c r="O28" s="7"/>
      <c r="U28" s="2"/>
      <c r="V28" s="2"/>
    </row>
    <row r="29" spans="2:22">
      <c r="O29" s="7"/>
    </row>
    <row r="30" spans="2:22">
      <c r="O30" s="7"/>
    </row>
    <row r="31" spans="2:22">
      <c r="O31" s="7"/>
    </row>
    <row r="32" spans="2:22">
      <c r="O32" s="7"/>
      <c r="U32" s="2"/>
      <c r="V32" s="2"/>
    </row>
    <row r="33" spans="2:22">
      <c r="O33" s="7"/>
    </row>
    <row r="34" spans="2:22">
      <c r="O34" s="7"/>
      <c r="U34" s="2"/>
      <c r="V34" s="2"/>
    </row>
    <row r="35" spans="2:22">
      <c r="O35" s="7"/>
    </row>
    <row r="36" spans="2:22">
      <c r="O36" s="7"/>
    </row>
    <row r="37" spans="2:22">
      <c r="O37" s="7"/>
    </row>
    <row r="38" spans="2:22">
      <c r="O38" s="7"/>
    </row>
    <row r="39" spans="2:22">
      <c r="O39" s="7"/>
    </row>
    <row r="40" spans="2:22">
      <c r="O40" s="7"/>
    </row>
    <row r="41" spans="2:22">
      <c r="O41" s="7"/>
      <c r="U41" s="2"/>
      <c r="V41" s="2"/>
    </row>
    <row r="42" spans="2:22">
      <c r="O42" s="7"/>
    </row>
    <row r="43" spans="2:22" s="9" customFormat="1">
      <c r="B43" s="3"/>
      <c r="C43" s="4"/>
      <c r="D43" s="5"/>
      <c r="E43" s="5"/>
      <c r="F43" s="5"/>
      <c r="G43" s="6"/>
      <c r="H43" s="7"/>
      <c r="I43" s="7"/>
      <c r="J43" s="7"/>
      <c r="K43" s="7"/>
      <c r="L43" s="7"/>
      <c r="M43" s="7"/>
      <c r="N43" s="8"/>
      <c r="O43" s="7"/>
      <c r="P43" s="10"/>
      <c r="Q43" s="11"/>
      <c r="R43" s="11"/>
      <c r="S43" s="1"/>
      <c r="T43" s="1"/>
      <c r="U43" s="1"/>
    </row>
    <row r="44" spans="2:22" s="9" customFormat="1">
      <c r="B44" s="3"/>
      <c r="C44" s="4"/>
      <c r="D44" s="5"/>
      <c r="E44" s="5"/>
      <c r="F44" s="5"/>
      <c r="G44" s="6"/>
      <c r="H44" s="7"/>
      <c r="I44" s="7"/>
      <c r="J44" s="7"/>
      <c r="K44" s="7"/>
      <c r="L44" s="7"/>
      <c r="M44" s="7"/>
      <c r="N44" s="8"/>
      <c r="O44" s="7"/>
      <c r="P44" s="10"/>
      <c r="Q44" s="11"/>
      <c r="R44" s="11"/>
      <c r="S44" s="1"/>
      <c r="T44" s="1"/>
      <c r="U44" s="1"/>
    </row>
    <row r="45" spans="2:22" s="9" customFormat="1">
      <c r="B45" s="3"/>
      <c r="C45" s="4"/>
      <c r="D45" s="5"/>
      <c r="E45" s="5"/>
      <c r="F45" s="5"/>
      <c r="G45" s="6"/>
      <c r="H45" s="7"/>
      <c r="I45" s="7"/>
      <c r="J45" s="7"/>
      <c r="K45" s="7"/>
      <c r="L45" s="7"/>
      <c r="M45" s="7"/>
      <c r="N45" s="8"/>
      <c r="O45" s="7"/>
      <c r="P45" s="10"/>
      <c r="Q45" s="11"/>
      <c r="R45" s="11"/>
      <c r="S45" s="1"/>
      <c r="T45" s="1"/>
      <c r="U45" s="15"/>
    </row>
    <row r="46" spans="2:22" s="9" customFormat="1">
      <c r="B46" s="3"/>
      <c r="C46" s="4"/>
      <c r="D46" s="5"/>
      <c r="E46" s="5"/>
      <c r="F46" s="5"/>
      <c r="G46" s="6"/>
      <c r="H46" s="7"/>
      <c r="I46" s="7"/>
      <c r="J46" s="7"/>
      <c r="K46" s="7"/>
      <c r="L46" s="7"/>
      <c r="M46" s="7"/>
      <c r="N46" s="8"/>
      <c r="O46" s="7"/>
      <c r="P46" s="10"/>
      <c r="Q46" s="11"/>
      <c r="R46" s="11"/>
      <c r="S46" s="1"/>
      <c r="T46" s="1"/>
      <c r="U46" s="16"/>
    </row>
    <row r="47" spans="2:22" s="9" customFormat="1">
      <c r="B47" s="3"/>
      <c r="C47" s="4"/>
      <c r="D47" s="5"/>
      <c r="E47" s="5"/>
      <c r="F47" s="5"/>
      <c r="G47" s="6"/>
      <c r="H47" s="7"/>
      <c r="I47" s="7"/>
      <c r="J47" s="7"/>
      <c r="K47" s="7"/>
      <c r="L47" s="7"/>
      <c r="M47" s="7"/>
      <c r="N47" s="8"/>
      <c r="O47" s="7"/>
      <c r="P47" s="10"/>
      <c r="Q47" s="11"/>
      <c r="R47" s="11"/>
      <c r="S47" s="1"/>
      <c r="T47" s="1"/>
      <c r="U47" s="1"/>
    </row>
    <row r="48" spans="2:22" s="9" customFormat="1">
      <c r="B48" s="3"/>
      <c r="C48" s="4"/>
      <c r="D48" s="5"/>
      <c r="E48" s="5"/>
      <c r="F48" s="5"/>
      <c r="G48" s="6"/>
      <c r="H48" s="7"/>
      <c r="I48" s="7"/>
      <c r="J48" s="7"/>
      <c r="K48" s="7"/>
      <c r="L48" s="7"/>
      <c r="M48" s="7"/>
      <c r="N48" s="8"/>
      <c r="O48" s="7"/>
      <c r="P48" s="10"/>
      <c r="Q48" s="11"/>
      <c r="R48" s="11"/>
      <c r="S48" s="1"/>
      <c r="T48" s="1"/>
      <c r="U48" s="1"/>
    </row>
    <row r="49" spans="2:21" s="9" customFormat="1">
      <c r="B49" s="3"/>
      <c r="C49" s="4"/>
      <c r="D49" s="5"/>
      <c r="E49" s="5"/>
      <c r="F49" s="5"/>
      <c r="G49" s="6"/>
      <c r="H49" s="7"/>
      <c r="I49" s="7"/>
      <c r="J49" s="7"/>
      <c r="K49" s="7"/>
      <c r="L49" s="7"/>
      <c r="M49" s="7"/>
      <c r="N49" s="8"/>
      <c r="O49" s="7"/>
      <c r="P49" s="10"/>
      <c r="Q49" s="11"/>
      <c r="R49" s="11"/>
      <c r="S49" s="1"/>
      <c r="T49" s="1"/>
      <c r="U49" s="1"/>
    </row>
    <row r="50" spans="2:21" s="9" customFormat="1">
      <c r="B50" s="3"/>
      <c r="C50" s="4"/>
      <c r="D50" s="5"/>
      <c r="E50" s="5"/>
      <c r="F50" s="5"/>
      <c r="G50" s="6"/>
      <c r="H50" s="7"/>
      <c r="I50" s="7"/>
      <c r="J50" s="7"/>
      <c r="K50" s="7"/>
      <c r="L50" s="7"/>
      <c r="M50" s="7"/>
      <c r="N50" s="8"/>
      <c r="O50" s="7"/>
      <c r="P50" s="10"/>
      <c r="Q50" s="11"/>
      <c r="R50" s="11"/>
      <c r="S50" s="1"/>
      <c r="T50" s="1"/>
      <c r="U50" s="1"/>
    </row>
    <row r="51" spans="2:21" s="9" customFormat="1">
      <c r="B51" s="3"/>
      <c r="C51" s="4"/>
      <c r="D51" s="5"/>
      <c r="E51" s="5"/>
      <c r="F51" s="5"/>
      <c r="G51" s="6"/>
      <c r="H51" s="7"/>
      <c r="I51" s="7"/>
      <c r="J51" s="7"/>
      <c r="K51" s="7"/>
      <c r="L51" s="7"/>
      <c r="M51" s="7"/>
      <c r="N51" s="8"/>
      <c r="O51" s="7"/>
      <c r="P51" s="10"/>
      <c r="Q51" s="11"/>
      <c r="R51" s="11"/>
      <c r="S51" s="1"/>
      <c r="T51" s="1"/>
      <c r="U51" s="1"/>
    </row>
    <row r="52" spans="2:21" s="9" customFormat="1">
      <c r="B52" s="3"/>
      <c r="C52" s="4"/>
      <c r="D52" s="5"/>
      <c r="E52" s="5"/>
      <c r="F52" s="5"/>
      <c r="G52" s="6"/>
      <c r="H52" s="7"/>
      <c r="I52" s="7"/>
      <c r="J52" s="7"/>
      <c r="K52" s="7"/>
      <c r="L52" s="7"/>
      <c r="M52" s="7"/>
      <c r="N52" s="8"/>
      <c r="O52" s="7"/>
      <c r="P52" s="10"/>
      <c r="Q52" s="11"/>
      <c r="R52" s="11"/>
      <c r="S52" s="1"/>
      <c r="T52" s="1"/>
      <c r="U52" s="1"/>
    </row>
    <row r="53" spans="2:21" s="9" customFormat="1">
      <c r="B53" s="3"/>
      <c r="C53" s="4"/>
      <c r="D53" s="5"/>
      <c r="E53" s="5"/>
      <c r="F53" s="5"/>
      <c r="G53" s="6"/>
      <c r="H53" s="7"/>
      <c r="I53" s="7"/>
      <c r="J53" s="7"/>
      <c r="K53" s="7"/>
      <c r="L53" s="7"/>
      <c r="M53" s="7"/>
      <c r="N53" s="8"/>
      <c r="O53" s="7"/>
      <c r="P53" s="10"/>
      <c r="Q53" s="11"/>
      <c r="R53" s="11"/>
      <c r="S53" s="1"/>
      <c r="T53" s="1"/>
      <c r="U53" s="1"/>
    </row>
    <row r="54" spans="2:21" s="9" customFormat="1">
      <c r="B54" s="3"/>
      <c r="C54" s="4"/>
      <c r="D54" s="5"/>
      <c r="E54" s="5"/>
      <c r="F54" s="5"/>
      <c r="G54" s="6"/>
      <c r="H54" s="7"/>
      <c r="I54" s="7"/>
      <c r="J54" s="7"/>
      <c r="K54" s="7"/>
      <c r="L54" s="7"/>
      <c r="M54" s="7"/>
      <c r="N54" s="8"/>
      <c r="O54" s="7"/>
      <c r="P54" s="10"/>
      <c r="Q54" s="11"/>
      <c r="R54" s="11"/>
      <c r="S54" s="1"/>
      <c r="T54" s="1"/>
      <c r="U54" s="1"/>
    </row>
    <row r="55" spans="2:21" s="9" customFormat="1">
      <c r="B55" s="3"/>
      <c r="C55" s="4"/>
      <c r="D55" s="5"/>
      <c r="E55" s="5"/>
      <c r="F55" s="5"/>
      <c r="G55" s="6"/>
      <c r="H55" s="7"/>
      <c r="I55" s="7"/>
      <c r="J55" s="7"/>
      <c r="K55" s="7"/>
      <c r="L55" s="7"/>
      <c r="M55" s="7"/>
      <c r="N55" s="8"/>
      <c r="O55" s="7"/>
      <c r="P55" s="10"/>
      <c r="Q55" s="11"/>
      <c r="R55" s="11"/>
      <c r="S55" s="1"/>
      <c r="T55" s="1"/>
      <c r="U55" s="1"/>
    </row>
    <row r="56" spans="2:21" s="9" customFormat="1">
      <c r="B56" s="3"/>
      <c r="C56" s="4"/>
      <c r="D56" s="5"/>
      <c r="E56" s="5"/>
      <c r="F56" s="5"/>
      <c r="G56" s="6"/>
      <c r="H56" s="7"/>
      <c r="I56" s="7"/>
      <c r="J56" s="7"/>
      <c r="K56" s="7"/>
      <c r="L56" s="7"/>
      <c r="M56" s="7"/>
      <c r="N56" s="8"/>
      <c r="O56" s="7"/>
      <c r="P56" s="10"/>
      <c r="Q56" s="11"/>
      <c r="R56" s="11"/>
      <c r="S56" s="1"/>
      <c r="T56" s="1"/>
      <c r="U56" s="1"/>
    </row>
    <row r="57" spans="2:21" s="9" customFormat="1">
      <c r="B57" s="3"/>
      <c r="C57" s="4"/>
      <c r="D57" s="5"/>
      <c r="E57" s="5"/>
      <c r="F57" s="5"/>
      <c r="G57" s="6"/>
      <c r="H57" s="7"/>
      <c r="I57" s="7"/>
      <c r="J57" s="7"/>
      <c r="K57" s="7"/>
      <c r="L57" s="7"/>
      <c r="M57" s="7"/>
      <c r="N57" s="8"/>
      <c r="O57" s="7"/>
      <c r="P57" s="10"/>
      <c r="Q57" s="11"/>
      <c r="R57" s="11"/>
      <c r="S57" s="1"/>
      <c r="T57" s="1"/>
      <c r="U57" s="1"/>
    </row>
    <row r="58" spans="2:21" s="9" customFormat="1">
      <c r="B58" s="3"/>
      <c r="C58" s="4"/>
      <c r="D58" s="5"/>
      <c r="E58" s="5"/>
      <c r="F58" s="5"/>
      <c r="G58" s="6"/>
      <c r="H58" s="7"/>
      <c r="I58" s="7"/>
      <c r="J58" s="7"/>
      <c r="K58" s="7"/>
      <c r="L58" s="7"/>
      <c r="M58" s="7"/>
      <c r="N58" s="8"/>
      <c r="O58" s="7"/>
      <c r="P58" s="10"/>
      <c r="Q58" s="11"/>
      <c r="R58" s="11"/>
      <c r="S58" s="1"/>
      <c r="T58" s="1"/>
      <c r="U58" s="1"/>
    </row>
    <row r="59" spans="2:21" s="9" customFormat="1">
      <c r="B59" s="3"/>
      <c r="C59" s="4"/>
      <c r="D59" s="5"/>
      <c r="E59" s="5"/>
      <c r="F59" s="5"/>
      <c r="G59" s="6"/>
      <c r="H59" s="7"/>
      <c r="I59" s="7"/>
      <c r="J59" s="7"/>
      <c r="K59" s="7"/>
      <c r="L59" s="7"/>
      <c r="M59" s="7"/>
      <c r="N59" s="8"/>
      <c r="O59" s="7"/>
      <c r="P59" s="10"/>
      <c r="Q59" s="11"/>
      <c r="R59" s="11"/>
      <c r="S59" s="1"/>
      <c r="T59" s="1"/>
      <c r="U59" s="1"/>
    </row>
    <row r="60" spans="2:21" s="9" customFormat="1">
      <c r="B60" s="3"/>
      <c r="C60" s="4"/>
      <c r="D60" s="5"/>
      <c r="E60" s="5"/>
      <c r="F60" s="5"/>
      <c r="G60" s="6"/>
      <c r="H60" s="7"/>
      <c r="I60" s="7"/>
      <c r="J60" s="7"/>
      <c r="K60" s="7"/>
      <c r="L60" s="7"/>
      <c r="M60" s="7"/>
      <c r="N60" s="8"/>
      <c r="O60" s="7"/>
      <c r="P60" s="10"/>
      <c r="Q60" s="11"/>
      <c r="R60" s="11"/>
      <c r="S60" s="1"/>
      <c r="T60" s="1"/>
      <c r="U60" s="1"/>
    </row>
    <row r="61" spans="2:21" s="9" customFormat="1">
      <c r="B61" s="3"/>
      <c r="C61" s="4"/>
      <c r="D61" s="5"/>
      <c r="E61" s="5"/>
      <c r="F61" s="5"/>
      <c r="G61" s="6"/>
      <c r="H61" s="7"/>
      <c r="I61" s="7"/>
      <c r="J61" s="7"/>
      <c r="K61" s="7"/>
      <c r="L61" s="7"/>
      <c r="M61" s="7"/>
      <c r="N61" s="8"/>
      <c r="O61" s="7"/>
      <c r="P61" s="10"/>
      <c r="Q61" s="11"/>
      <c r="R61" s="11"/>
      <c r="S61" s="1"/>
      <c r="T61" s="1"/>
      <c r="U61" s="1"/>
    </row>
    <row r="62" spans="2:21" s="9" customFormat="1">
      <c r="B62" s="3"/>
      <c r="C62" s="4"/>
      <c r="D62" s="5"/>
      <c r="E62" s="5"/>
      <c r="F62" s="5"/>
      <c r="G62" s="6"/>
      <c r="H62" s="7"/>
      <c r="I62" s="7"/>
      <c r="J62" s="7"/>
      <c r="K62" s="7"/>
      <c r="L62" s="7"/>
      <c r="M62" s="7"/>
      <c r="N62" s="8"/>
      <c r="O62" s="7"/>
      <c r="P62" s="10"/>
      <c r="Q62" s="11"/>
      <c r="R62" s="11"/>
      <c r="S62" s="1"/>
      <c r="T62" s="1"/>
      <c r="U62" s="1"/>
    </row>
    <row r="63" spans="2:21" s="9" customFormat="1">
      <c r="B63" s="3"/>
      <c r="C63" s="4"/>
      <c r="D63" s="5"/>
      <c r="E63" s="5"/>
      <c r="F63" s="5"/>
      <c r="G63" s="6"/>
      <c r="H63" s="7"/>
      <c r="I63" s="7"/>
      <c r="J63" s="7"/>
      <c r="K63" s="7"/>
      <c r="L63" s="7"/>
      <c r="M63" s="7"/>
      <c r="N63" s="8"/>
      <c r="O63" s="7"/>
      <c r="P63" s="10"/>
      <c r="Q63" s="11"/>
      <c r="R63" s="11"/>
      <c r="S63" s="1"/>
      <c r="T63" s="1"/>
      <c r="U63" s="1"/>
    </row>
    <row r="64" spans="2:21" s="9" customFormat="1">
      <c r="B64" s="3"/>
      <c r="C64" s="4"/>
      <c r="D64" s="5"/>
      <c r="E64" s="5"/>
      <c r="F64" s="5"/>
      <c r="G64" s="6"/>
      <c r="H64" s="7"/>
      <c r="I64" s="7"/>
      <c r="J64" s="7"/>
      <c r="K64" s="7"/>
      <c r="L64" s="7"/>
      <c r="M64" s="7"/>
      <c r="N64" s="8"/>
      <c r="O64" s="7"/>
      <c r="P64" s="10"/>
      <c r="Q64" s="11"/>
      <c r="R64" s="11"/>
      <c r="S64" s="1"/>
      <c r="T64" s="1"/>
      <c r="U64" s="1"/>
    </row>
    <row r="65" spans="2:21" s="9" customFormat="1">
      <c r="B65" s="3"/>
      <c r="C65" s="4"/>
      <c r="D65" s="5"/>
      <c r="E65" s="5"/>
      <c r="F65" s="5"/>
      <c r="G65" s="6"/>
      <c r="H65" s="7"/>
      <c r="I65" s="7"/>
      <c r="J65" s="7"/>
      <c r="K65" s="7"/>
      <c r="L65" s="7"/>
      <c r="M65" s="7"/>
      <c r="N65" s="8"/>
      <c r="O65" s="7"/>
      <c r="P65" s="10"/>
      <c r="Q65" s="11"/>
      <c r="R65" s="11"/>
      <c r="S65" s="1"/>
      <c r="T65" s="1"/>
      <c r="U65" s="1"/>
    </row>
    <row r="66" spans="2:21" s="9" customFormat="1">
      <c r="B66" s="3"/>
      <c r="C66" s="4"/>
      <c r="D66" s="5"/>
      <c r="E66" s="5"/>
      <c r="F66" s="5"/>
      <c r="G66" s="6"/>
      <c r="H66" s="7"/>
      <c r="I66" s="7"/>
      <c r="J66" s="7"/>
      <c r="K66" s="7"/>
      <c r="L66" s="7"/>
      <c r="M66" s="7"/>
      <c r="N66" s="8"/>
      <c r="O66" s="7"/>
      <c r="P66" s="10"/>
      <c r="Q66" s="11"/>
      <c r="R66" s="11"/>
      <c r="S66" s="1"/>
      <c r="T66" s="1"/>
      <c r="U66" s="1"/>
    </row>
    <row r="67" spans="2:21" s="9" customFormat="1">
      <c r="B67" s="3"/>
      <c r="C67" s="4"/>
      <c r="D67" s="5"/>
      <c r="E67" s="5"/>
      <c r="F67" s="5"/>
      <c r="G67" s="6"/>
      <c r="H67" s="7"/>
      <c r="I67" s="7"/>
      <c r="J67" s="7"/>
      <c r="K67" s="7"/>
      <c r="L67" s="7"/>
      <c r="M67" s="7"/>
      <c r="N67" s="8"/>
      <c r="O67" s="7"/>
      <c r="P67" s="10"/>
      <c r="Q67" s="11"/>
      <c r="R67" s="11"/>
      <c r="S67" s="1"/>
      <c r="T67" s="1"/>
      <c r="U67" s="1"/>
    </row>
    <row r="68" spans="2:21" s="9" customFormat="1">
      <c r="B68" s="3"/>
      <c r="C68" s="4"/>
      <c r="D68" s="5"/>
      <c r="E68" s="5"/>
      <c r="F68" s="5"/>
      <c r="G68" s="6"/>
      <c r="H68" s="7"/>
      <c r="I68" s="7"/>
      <c r="J68" s="7"/>
      <c r="K68" s="7"/>
      <c r="L68" s="7"/>
      <c r="M68" s="7"/>
      <c r="N68" s="8"/>
      <c r="O68" s="7"/>
      <c r="P68" s="10"/>
      <c r="Q68" s="11"/>
      <c r="R68" s="11"/>
      <c r="S68" s="1"/>
      <c r="T68" s="1"/>
      <c r="U68" s="1"/>
    </row>
    <row r="69" spans="2:21" s="9" customFormat="1">
      <c r="B69" s="3"/>
      <c r="C69" s="4"/>
      <c r="D69" s="5"/>
      <c r="E69" s="5"/>
      <c r="F69" s="5"/>
      <c r="G69" s="6"/>
      <c r="H69" s="7"/>
      <c r="I69" s="7"/>
      <c r="J69" s="7"/>
      <c r="K69" s="7"/>
      <c r="L69" s="7"/>
      <c r="M69" s="7"/>
      <c r="N69" s="8"/>
      <c r="O69" s="7"/>
      <c r="P69" s="10"/>
      <c r="Q69" s="11"/>
      <c r="R69" s="11"/>
      <c r="S69" s="1"/>
      <c r="T69" s="1"/>
      <c r="U69" s="1"/>
    </row>
    <row r="70" spans="2:21" s="9" customFormat="1">
      <c r="B70" s="3"/>
      <c r="C70" s="4"/>
      <c r="D70" s="5"/>
      <c r="E70" s="5"/>
      <c r="F70" s="5"/>
      <c r="G70" s="6"/>
      <c r="H70" s="7"/>
      <c r="I70" s="7"/>
      <c r="J70" s="7"/>
      <c r="K70" s="7"/>
      <c r="L70" s="7"/>
      <c r="M70" s="7"/>
      <c r="N70" s="8"/>
      <c r="O70" s="7"/>
      <c r="P70" s="10"/>
      <c r="Q70" s="11"/>
      <c r="R70" s="11"/>
      <c r="S70" s="1"/>
      <c r="T70" s="1"/>
      <c r="U70" s="1"/>
    </row>
    <row r="71" spans="2:21" s="9" customFormat="1">
      <c r="B71" s="3"/>
      <c r="C71" s="4"/>
      <c r="D71" s="5"/>
      <c r="E71" s="5"/>
      <c r="F71" s="5"/>
      <c r="G71" s="6"/>
      <c r="H71" s="7"/>
      <c r="I71" s="7"/>
      <c r="J71" s="7"/>
      <c r="K71" s="7"/>
      <c r="L71" s="7"/>
      <c r="M71" s="7"/>
      <c r="N71" s="8"/>
      <c r="O71" s="7"/>
      <c r="P71" s="10"/>
      <c r="Q71" s="11"/>
      <c r="R71" s="11"/>
      <c r="S71" s="1"/>
      <c r="T71" s="1"/>
      <c r="U71" s="1"/>
    </row>
    <row r="72" spans="2:21" s="9" customFormat="1">
      <c r="B72" s="3"/>
      <c r="C72" s="4"/>
      <c r="D72" s="5"/>
      <c r="E72" s="5"/>
      <c r="F72" s="5"/>
      <c r="G72" s="6"/>
      <c r="H72" s="7"/>
      <c r="I72" s="7"/>
      <c r="J72" s="7"/>
      <c r="K72" s="7"/>
      <c r="L72" s="7"/>
      <c r="M72" s="7"/>
      <c r="N72" s="8"/>
      <c r="O72" s="7"/>
      <c r="P72" s="10"/>
      <c r="Q72" s="11"/>
      <c r="R72" s="11"/>
      <c r="S72" s="1"/>
      <c r="T72" s="1"/>
      <c r="U72" s="1"/>
    </row>
    <row r="73" spans="2:21" s="9" customFormat="1">
      <c r="B73" s="3"/>
      <c r="C73" s="4"/>
      <c r="D73" s="5"/>
      <c r="E73" s="5"/>
      <c r="F73" s="5"/>
      <c r="G73" s="6"/>
      <c r="H73" s="7"/>
      <c r="I73" s="7"/>
      <c r="J73" s="7"/>
      <c r="K73" s="7"/>
      <c r="L73" s="7"/>
      <c r="M73" s="7"/>
      <c r="N73" s="8"/>
      <c r="O73" s="7"/>
      <c r="P73" s="10"/>
      <c r="Q73" s="11"/>
      <c r="R73" s="11"/>
      <c r="S73" s="1"/>
      <c r="T73" s="1"/>
      <c r="U73" s="1"/>
    </row>
    <row r="74" spans="2:21" s="9" customFormat="1">
      <c r="B74" s="3"/>
      <c r="C74" s="4"/>
      <c r="D74" s="5"/>
      <c r="E74" s="5"/>
      <c r="F74" s="5"/>
      <c r="G74" s="6"/>
      <c r="H74" s="7"/>
      <c r="I74" s="7"/>
      <c r="J74" s="7"/>
      <c r="K74" s="7"/>
      <c r="L74" s="7"/>
      <c r="M74" s="7"/>
      <c r="N74" s="8"/>
      <c r="O74" s="7"/>
      <c r="P74" s="10"/>
      <c r="Q74" s="11"/>
      <c r="R74" s="11"/>
      <c r="S74" s="1"/>
      <c r="T74" s="1"/>
      <c r="U74" s="1"/>
    </row>
    <row r="75" spans="2:21" s="9" customFormat="1">
      <c r="B75" s="3"/>
      <c r="C75" s="4"/>
      <c r="D75" s="5"/>
      <c r="E75" s="5"/>
      <c r="F75" s="5"/>
      <c r="G75" s="6"/>
      <c r="H75" s="7"/>
      <c r="I75" s="7"/>
      <c r="J75" s="7"/>
      <c r="K75" s="7"/>
      <c r="L75" s="7"/>
      <c r="M75" s="7"/>
      <c r="N75" s="8"/>
      <c r="O75" s="7"/>
      <c r="P75" s="10"/>
      <c r="Q75" s="11"/>
      <c r="R75" s="11"/>
      <c r="S75" s="1"/>
      <c r="T75" s="1"/>
      <c r="U75" s="1"/>
    </row>
    <row r="76" spans="2:21" s="9" customFormat="1">
      <c r="B76" s="3"/>
      <c r="C76" s="4"/>
      <c r="D76" s="5"/>
      <c r="E76" s="5"/>
      <c r="F76" s="5"/>
      <c r="G76" s="6"/>
      <c r="H76" s="7"/>
      <c r="I76" s="7"/>
      <c r="J76" s="7"/>
      <c r="K76" s="7"/>
      <c r="L76" s="7"/>
      <c r="M76" s="7"/>
      <c r="N76" s="8"/>
      <c r="O76" s="7"/>
      <c r="P76" s="10"/>
      <c r="Q76" s="11"/>
      <c r="R76" s="11"/>
      <c r="S76" s="1"/>
      <c r="T76" s="1"/>
      <c r="U76" s="1"/>
    </row>
    <row r="77" spans="2:21" s="9" customFormat="1">
      <c r="B77" s="3"/>
      <c r="C77" s="4"/>
      <c r="D77" s="5"/>
      <c r="E77" s="5"/>
      <c r="F77" s="5"/>
      <c r="G77" s="6"/>
      <c r="H77" s="7"/>
      <c r="I77" s="7"/>
      <c r="J77" s="7"/>
      <c r="K77" s="7"/>
      <c r="L77" s="7"/>
      <c r="M77" s="7"/>
      <c r="N77" s="8"/>
      <c r="O77" s="7"/>
      <c r="P77" s="10"/>
      <c r="Q77" s="11"/>
      <c r="R77" s="11"/>
      <c r="S77" s="1"/>
      <c r="T77" s="1"/>
      <c r="U77" s="1"/>
    </row>
    <row r="78" spans="2:21" s="9" customFormat="1">
      <c r="B78" s="3"/>
      <c r="C78" s="4"/>
      <c r="D78" s="5"/>
      <c r="E78" s="5"/>
      <c r="F78" s="5"/>
      <c r="G78" s="6"/>
      <c r="H78" s="7"/>
      <c r="I78" s="7"/>
      <c r="J78" s="7"/>
      <c r="K78" s="7"/>
      <c r="L78" s="7"/>
      <c r="M78" s="7"/>
      <c r="N78" s="8"/>
      <c r="O78" s="7"/>
      <c r="P78" s="10"/>
      <c r="Q78" s="11"/>
      <c r="R78" s="11"/>
      <c r="S78" s="1"/>
      <c r="T78" s="1"/>
      <c r="U78" s="1"/>
    </row>
    <row r="79" spans="2:21" s="9" customFormat="1">
      <c r="B79" s="3"/>
      <c r="C79" s="4"/>
      <c r="D79" s="5"/>
      <c r="E79" s="5"/>
      <c r="F79" s="5"/>
      <c r="G79" s="6"/>
      <c r="H79" s="7"/>
      <c r="I79" s="7"/>
      <c r="J79" s="7"/>
      <c r="K79" s="7"/>
      <c r="L79" s="7"/>
      <c r="M79" s="7"/>
      <c r="N79" s="8"/>
      <c r="O79" s="7"/>
      <c r="P79" s="10"/>
      <c r="Q79" s="11"/>
      <c r="R79" s="11"/>
      <c r="S79" s="1"/>
      <c r="T79" s="1"/>
      <c r="U79" s="1"/>
    </row>
    <row r="80" spans="2:21" s="9" customFormat="1">
      <c r="B80" s="3"/>
      <c r="C80" s="4"/>
      <c r="D80" s="5"/>
      <c r="E80" s="5"/>
      <c r="F80" s="5"/>
      <c r="G80" s="6"/>
      <c r="H80" s="7"/>
      <c r="I80" s="7"/>
      <c r="J80" s="7"/>
      <c r="K80" s="7"/>
      <c r="L80" s="7"/>
      <c r="M80" s="7"/>
      <c r="N80" s="8"/>
      <c r="O80" s="7"/>
      <c r="P80" s="10"/>
      <c r="Q80" s="11"/>
      <c r="R80" s="11"/>
      <c r="S80" s="1"/>
      <c r="T80" s="1"/>
      <c r="U80" s="1"/>
    </row>
    <row r="81" spans="2:21" s="9" customFormat="1">
      <c r="B81" s="3"/>
      <c r="C81" s="4"/>
      <c r="D81" s="5"/>
      <c r="E81" s="5"/>
      <c r="F81" s="5"/>
      <c r="G81" s="6"/>
      <c r="H81" s="7"/>
      <c r="I81" s="7"/>
      <c r="J81" s="7"/>
      <c r="K81" s="7"/>
      <c r="L81" s="7"/>
      <c r="M81" s="7"/>
      <c r="N81" s="8"/>
      <c r="O81" s="7"/>
      <c r="P81" s="10"/>
      <c r="Q81" s="11"/>
      <c r="R81" s="11"/>
      <c r="S81" s="1"/>
      <c r="T81" s="1"/>
      <c r="U81" s="1"/>
    </row>
    <row r="82" spans="2:21" s="9" customFormat="1">
      <c r="B82" s="3"/>
      <c r="C82" s="4"/>
      <c r="D82" s="5"/>
      <c r="E82" s="5"/>
      <c r="F82" s="5"/>
      <c r="G82" s="6"/>
      <c r="H82" s="7"/>
      <c r="I82" s="7"/>
      <c r="J82" s="7"/>
      <c r="K82" s="7"/>
      <c r="L82" s="7"/>
      <c r="M82" s="7"/>
      <c r="N82" s="8"/>
      <c r="O82" s="7"/>
      <c r="P82" s="10"/>
      <c r="Q82" s="11"/>
      <c r="R82" s="11"/>
      <c r="S82" s="1"/>
      <c r="T82" s="1"/>
      <c r="U82" s="1"/>
    </row>
    <row r="83" spans="2:21" s="9" customFormat="1">
      <c r="B83" s="3"/>
      <c r="C83" s="4"/>
      <c r="D83" s="5"/>
      <c r="E83" s="5"/>
      <c r="F83" s="5"/>
      <c r="G83" s="6"/>
      <c r="H83" s="7"/>
      <c r="I83" s="7"/>
      <c r="J83" s="7"/>
      <c r="K83" s="7"/>
      <c r="L83" s="7"/>
      <c r="M83" s="7"/>
      <c r="N83" s="8"/>
      <c r="O83" s="7"/>
      <c r="P83" s="10"/>
      <c r="Q83" s="11"/>
      <c r="R83" s="11"/>
      <c r="S83" s="1"/>
      <c r="T83" s="1"/>
      <c r="U83" s="1"/>
    </row>
    <row r="84" spans="2:21" s="9" customFormat="1">
      <c r="B84" s="3"/>
      <c r="C84" s="4"/>
      <c r="D84" s="5"/>
      <c r="E84" s="5"/>
      <c r="F84" s="5"/>
      <c r="G84" s="6"/>
      <c r="H84" s="7"/>
      <c r="I84" s="7"/>
      <c r="J84" s="7"/>
      <c r="K84" s="7"/>
      <c r="L84" s="7"/>
      <c r="M84" s="7"/>
      <c r="N84" s="8"/>
      <c r="O84" s="7"/>
      <c r="P84" s="10"/>
      <c r="Q84" s="11"/>
      <c r="R84" s="11"/>
      <c r="S84" s="1"/>
      <c r="T84" s="1"/>
      <c r="U84" s="1"/>
    </row>
    <row r="85" spans="2:21" s="9" customFormat="1">
      <c r="B85" s="3"/>
      <c r="C85" s="4"/>
      <c r="D85" s="5"/>
      <c r="E85" s="5"/>
      <c r="F85" s="5"/>
      <c r="G85" s="6"/>
      <c r="H85" s="7"/>
      <c r="I85" s="7"/>
      <c r="J85" s="7"/>
      <c r="K85" s="7"/>
      <c r="L85" s="7"/>
      <c r="M85" s="7"/>
      <c r="N85" s="8"/>
      <c r="O85" s="7"/>
      <c r="P85" s="10"/>
      <c r="Q85" s="11"/>
      <c r="R85" s="11"/>
      <c r="S85" s="1"/>
      <c r="T85" s="1"/>
      <c r="U85" s="1"/>
    </row>
    <row r="86" spans="2:21" s="9" customFormat="1">
      <c r="B86" s="3"/>
      <c r="C86" s="4"/>
      <c r="D86" s="5"/>
      <c r="E86" s="5"/>
      <c r="F86" s="5"/>
      <c r="G86" s="6"/>
      <c r="H86" s="7"/>
      <c r="I86" s="7"/>
      <c r="J86" s="7"/>
      <c r="K86" s="7"/>
      <c r="L86" s="7"/>
      <c r="M86" s="7"/>
      <c r="N86" s="8"/>
      <c r="O86" s="7"/>
      <c r="P86" s="10"/>
      <c r="Q86" s="11"/>
      <c r="R86" s="11"/>
      <c r="S86" s="1"/>
      <c r="T86" s="1"/>
      <c r="U86" s="1"/>
    </row>
    <row r="87" spans="2:21" s="9" customFormat="1">
      <c r="B87" s="3"/>
      <c r="C87" s="4"/>
      <c r="D87" s="5"/>
      <c r="E87" s="5"/>
      <c r="F87" s="5"/>
      <c r="G87" s="6"/>
      <c r="H87" s="7"/>
      <c r="I87" s="7"/>
      <c r="J87" s="7"/>
      <c r="K87" s="7"/>
      <c r="L87" s="7"/>
      <c r="M87" s="7"/>
      <c r="N87" s="8"/>
      <c r="O87" s="7"/>
      <c r="P87" s="10"/>
      <c r="Q87" s="11"/>
      <c r="R87" s="11"/>
      <c r="S87" s="1"/>
      <c r="T87" s="1"/>
      <c r="U87" s="1"/>
    </row>
    <row r="88" spans="2:21" s="9" customFormat="1">
      <c r="B88" s="3"/>
      <c r="C88" s="4"/>
      <c r="D88" s="5"/>
      <c r="E88" s="5"/>
      <c r="F88" s="5"/>
      <c r="G88" s="6"/>
      <c r="H88" s="7"/>
      <c r="I88" s="7"/>
      <c r="J88" s="7"/>
      <c r="K88" s="7"/>
      <c r="L88" s="7"/>
      <c r="M88" s="7"/>
      <c r="N88" s="8"/>
      <c r="O88" s="7"/>
      <c r="P88" s="10"/>
      <c r="Q88" s="11"/>
      <c r="R88" s="11"/>
      <c r="S88" s="1"/>
      <c r="T88" s="1"/>
      <c r="U88" s="1"/>
    </row>
    <row r="89" spans="2:21" s="9" customFormat="1">
      <c r="B89" s="3"/>
      <c r="C89" s="4"/>
      <c r="D89" s="5"/>
      <c r="E89" s="5"/>
      <c r="F89" s="5"/>
      <c r="G89" s="6"/>
      <c r="H89" s="7"/>
      <c r="I89" s="7"/>
      <c r="J89" s="7"/>
      <c r="K89" s="7"/>
      <c r="L89" s="7"/>
      <c r="M89" s="7"/>
      <c r="N89" s="8"/>
      <c r="O89" s="7"/>
      <c r="P89" s="10"/>
      <c r="Q89" s="11"/>
      <c r="R89" s="11"/>
      <c r="S89" s="1"/>
      <c r="T89" s="1"/>
      <c r="U89" s="1"/>
    </row>
    <row r="90" spans="2:21" s="9" customFormat="1">
      <c r="B90" s="3"/>
      <c r="C90" s="4"/>
      <c r="D90" s="5"/>
      <c r="E90" s="5"/>
      <c r="F90" s="5"/>
      <c r="G90" s="6"/>
      <c r="H90" s="7"/>
      <c r="I90" s="7"/>
      <c r="J90" s="7"/>
      <c r="K90" s="7"/>
      <c r="L90" s="7"/>
      <c r="M90" s="7"/>
      <c r="N90" s="8"/>
      <c r="O90" s="7"/>
      <c r="P90" s="10"/>
      <c r="Q90" s="11"/>
      <c r="R90" s="11"/>
      <c r="S90" s="1"/>
      <c r="T90" s="1"/>
      <c r="U90" s="1"/>
    </row>
    <row r="91" spans="2:21" s="9" customFormat="1">
      <c r="B91" s="3"/>
      <c r="C91" s="4"/>
      <c r="D91" s="5"/>
      <c r="E91" s="5"/>
      <c r="F91" s="5"/>
      <c r="G91" s="6"/>
      <c r="H91" s="7"/>
      <c r="I91" s="7"/>
      <c r="J91" s="7"/>
      <c r="K91" s="7"/>
      <c r="L91" s="7"/>
      <c r="M91" s="7"/>
      <c r="N91" s="8"/>
      <c r="O91" s="7"/>
      <c r="P91" s="10"/>
      <c r="Q91" s="11"/>
      <c r="R91" s="11"/>
      <c r="S91" s="1"/>
      <c r="T91" s="1"/>
      <c r="U91" s="1"/>
    </row>
    <row r="92" spans="2:21" s="9" customFormat="1">
      <c r="B92" s="3"/>
      <c r="C92" s="4"/>
      <c r="D92" s="5"/>
      <c r="E92" s="5"/>
      <c r="F92" s="5"/>
      <c r="G92" s="6"/>
      <c r="H92" s="7"/>
      <c r="I92" s="7"/>
      <c r="J92" s="7"/>
      <c r="K92" s="7"/>
      <c r="L92" s="7"/>
      <c r="M92" s="7"/>
      <c r="N92" s="8"/>
      <c r="O92" s="7"/>
      <c r="P92" s="10"/>
      <c r="Q92" s="11"/>
      <c r="R92" s="11"/>
      <c r="S92" s="1"/>
      <c r="T92" s="1"/>
      <c r="U92" s="1"/>
    </row>
    <row r="93" spans="2:21" s="9" customFormat="1">
      <c r="B93" s="3"/>
      <c r="C93" s="4"/>
      <c r="D93" s="5"/>
      <c r="E93" s="5"/>
      <c r="F93" s="5"/>
      <c r="G93" s="6"/>
      <c r="H93" s="7"/>
      <c r="I93" s="7"/>
      <c r="J93" s="7"/>
      <c r="K93" s="7"/>
      <c r="L93" s="7"/>
      <c r="M93" s="7"/>
      <c r="N93" s="8"/>
      <c r="O93" s="7"/>
      <c r="P93" s="10"/>
      <c r="Q93" s="11"/>
      <c r="R93" s="11"/>
      <c r="S93" s="1"/>
      <c r="T93" s="1"/>
      <c r="U93" s="1"/>
    </row>
    <row r="94" spans="2:21" s="9" customFormat="1">
      <c r="B94" s="3"/>
      <c r="C94" s="4"/>
      <c r="D94" s="5"/>
      <c r="E94" s="5"/>
      <c r="F94" s="5"/>
      <c r="G94" s="6"/>
      <c r="H94" s="7"/>
      <c r="I94" s="7"/>
      <c r="J94" s="7"/>
      <c r="K94" s="7"/>
      <c r="L94" s="7"/>
      <c r="M94" s="7"/>
      <c r="N94" s="8"/>
      <c r="O94" s="7"/>
      <c r="P94" s="10"/>
      <c r="Q94" s="11"/>
      <c r="R94" s="11"/>
      <c r="S94" s="1"/>
      <c r="T94" s="1"/>
      <c r="U94" s="1"/>
    </row>
    <row r="95" spans="2:21" s="9" customFormat="1">
      <c r="B95" s="3"/>
      <c r="C95" s="4"/>
      <c r="D95" s="5"/>
      <c r="E95" s="5"/>
      <c r="F95" s="5"/>
      <c r="G95" s="6"/>
      <c r="H95" s="7"/>
      <c r="I95" s="7"/>
      <c r="J95" s="7"/>
      <c r="K95" s="7"/>
      <c r="L95" s="7"/>
      <c r="M95" s="7"/>
      <c r="N95" s="8"/>
      <c r="O95" s="7"/>
      <c r="P95" s="10"/>
      <c r="Q95" s="11"/>
      <c r="R95" s="11"/>
      <c r="S95" s="1"/>
      <c r="T95" s="1"/>
      <c r="U95" s="1"/>
    </row>
    <row r="96" spans="2:21" s="9" customFormat="1">
      <c r="B96" s="3"/>
      <c r="C96" s="4"/>
      <c r="D96" s="5"/>
      <c r="E96" s="5"/>
      <c r="F96" s="5"/>
      <c r="G96" s="6"/>
      <c r="H96" s="7"/>
      <c r="I96" s="7"/>
      <c r="J96" s="7"/>
      <c r="K96" s="7"/>
      <c r="L96" s="7"/>
      <c r="M96" s="7"/>
      <c r="N96" s="8"/>
      <c r="O96" s="7"/>
      <c r="P96" s="10"/>
      <c r="Q96" s="11"/>
      <c r="R96" s="11"/>
      <c r="S96" s="1"/>
      <c r="T96" s="1"/>
      <c r="U96" s="1"/>
    </row>
    <row r="97" spans="2:21" s="9" customFormat="1">
      <c r="B97" s="3"/>
      <c r="C97" s="4"/>
      <c r="D97" s="5"/>
      <c r="E97" s="5"/>
      <c r="F97" s="5"/>
      <c r="G97" s="6"/>
      <c r="H97" s="7"/>
      <c r="I97" s="7"/>
      <c r="J97" s="7"/>
      <c r="K97" s="7"/>
      <c r="L97" s="7"/>
      <c r="M97" s="7"/>
      <c r="N97" s="8"/>
      <c r="O97" s="7"/>
      <c r="P97" s="10"/>
      <c r="Q97" s="11"/>
      <c r="R97" s="11"/>
      <c r="S97" s="1"/>
      <c r="T97" s="1"/>
      <c r="U97" s="1"/>
    </row>
    <row r="98" spans="2:21" s="9" customFormat="1">
      <c r="B98" s="3"/>
      <c r="C98" s="4"/>
      <c r="D98" s="5"/>
      <c r="E98" s="5"/>
      <c r="F98" s="5"/>
      <c r="G98" s="6"/>
      <c r="H98" s="7"/>
      <c r="I98" s="7"/>
      <c r="J98" s="7"/>
      <c r="K98" s="7"/>
      <c r="L98" s="7"/>
      <c r="M98" s="7"/>
      <c r="N98" s="8"/>
      <c r="O98" s="7"/>
      <c r="P98" s="10"/>
      <c r="Q98" s="11"/>
      <c r="R98" s="11"/>
      <c r="S98" s="1"/>
      <c r="T98" s="1"/>
      <c r="U98" s="1"/>
    </row>
    <row r="99" spans="2:21" s="9" customFormat="1">
      <c r="B99" s="3"/>
      <c r="C99" s="4"/>
      <c r="D99" s="5"/>
      <c r="E99" s="5"/>
      <c r="F99" s="5"/>
      <c r="G99" s="6"/>
      <c r="H99" s="7"/>
      <c r="I99" s="7"/>
      <c r="J99" s="7"/>
      <c r="K99" s="7"/>
      <c r="L99" s="7"/>
      <c r="M99" s="7"/>
      <c r="N99" s="8"/>
      <c r="O99" s="7"/>
      <c r="P99" s="10"/>
      <c r="Q99" s="11"/>
      <c r="R99" s="11"/>
      <c r="S99" s="1"/>
      <c r="T99" s="1"/>
      <c r="U99" s="1"/>
    </row>
    <row r="100" spans="2:21" s="9" customFormat="1">
      <c r="B100" s="3"/>
      <c r="C100" s="4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8"/>
      <c r="O100" s="7"/>
      <c r="P100" s="10"/>
      <c r="Q100" s="11"/>
      <c r="R100" s="11"/>
      <c r="S100" s="1"/>
      <c r="T100" s="1"/>
      <c r="U100" s="1"/>
    </row>
    <row r="101" spans="2:21" s="9" customFormat="1">
      <c r="B101" s="3"/>
      <c r="C101" s="4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8"/>
      <c r="O101" s="7"/>
      <c r="P101" s="10"/>
      <c r="Q101" s="11"/>
      <c r="R101" s="11"/>
      <c r="S101" s="1"/>
      <c r="T101" s="1"/>
      <c r="U101" s="1"/>
    </row>
    <row r="102" spans="2:21" s="9" customFormat="1">
      <c r="B102" s="3"/>
      <c r="C102" s="4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8"/>
      <c r="O102" s="7"/>
      <c r="P102" s="10"/>
      <c r="Q102" s="11"/>
      <c r="R102" s="11"/>
      <c r="S102" s="1"/>
      <c r="T102" s="1"/>
      <c r="U102" s="1"/>
    </row>
    <row r="103" spans="2:21" s="9" customFormat="1">
      <c r="B103" s="3"/>
      <c r="C103" s="4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8"/>
      <c r="O103" s="7"/>
      <c r="P103" s="10"/>
      <c r="Q103" s="11"/>
      <c r="R103" s="11"/>
      <c r="S103" s="1"/>
      <c r="T103" s="1"/>
      <c r="U103" s="1"/>
    </row>
    <row r="104" spans="2:21" s="9" customFormat="1">
      <c r="B104" s="3"/>
      <c r="C104" s="4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8"/>
      <c r="O104" s="7"/>
      <c r="P104" s="10"/>
      <c r="Q104" s="11"/>
      <c r="R104" s="11"/>
      <c r="S104" s="1"/>
      <c r="T104" s="1"/>
      <c r="U104" s="1"/>
    </row>
    <row r="105" spans="2:21" s="9" customFormat="1">
      <c r="B105" s="3"/>
      <c r="C105" s="4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8"/>
      <c r="O105" s="7"/>
      <c r="P105" s="10"/>
      <c r="Q105" s="11"/>
      <c r="R105" s="11"/>
      <c r="S105" s="1"/>
      <c r="T105" s="1"/>
      <c r="U105" s="1"/>
    </row>
    <row r="106" spans="2:21" s="9" customFormat="1">
      <c r="B106" s="3"/>
      <c r="C106" s="4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8"/>
      <c r="O106" s="7"/>
      <c r="P106" s="10"/>
      <c r="Q106" s="11"/>
      <c r="R106" s="11"/>
      <c r="S106" s="1"/>
      <c r="T106" s="1"/>
      <c r="U106" s="1"/>
    </row>
    <row r="107" spans="2:21" s="9" customFormat="1">
      <c r="B107" s="3"/>
      <c r="C107" s="4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8"/>
      <c r="O107" s="7"/>
      <c r="P107" s="10"/>
      <c r="Q107" s="11"/>
      <c r="R107" s="11"/>
      <c r="S107" s="1"/>
      <c r="T107" s="1"/>
      <c r="U107" s="1"/>
    </row>
    <row r="108" spans="2:21" s="9" customFormat="1">
      <c r="B108" s="3"/>
      <c r="C108" s="4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8"/>
      <c r="O108" s="7"/>
      <c r="P108" s="10"/>
      <c r="Q108" s="11"/>
      <c r="R108" s="11"/>
      <c r="S108" s="1"/>
      <c r="T108" s="1"/>
      <c r="U108" s="1"/>
    </row>
    <row r="109" spans="2:21" s="9" customFormat="1">
      <c r="B109" s="3"/>
      <c r="C109" s="4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8"/>
      <c r="O109" s="7"/>
      <c r="P109" s="10"/>
      <c r="Q109" s="11"/>
      <c r="R109" s="11"/>
      <c r="S109" s="1"/>
      <c r="T109" s="1"/>
      <c r="U109" s="1"/>
    </row>
    <row r="110" spans="2:21" s="9" customFormat="1">
      <c r="B110" s="3"/>
      <c r="C110" s="4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8"/>
      <c r="O110" s="7"/>
      <c r="P110" s="10"/>
      <c r="Q110" s="11"/>
      <c r="R110" s="11"/>
      <c r="S110" s="1"/>
      <c r="T110" s="1"/>
      <c r="U110" s="1"/>
    </row>
    <row r="111" spans="2:21" s="9" customFormat="1">
      <c r="B111" s="3"/>
      <c r="C111" s="4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8"/>
      <c r="O111" s="7"/>
      <c r="P111" s="10"/>
      <c r="Q111" s="11"/>
      <c r="R111" s="11"/>
      <c r="S111" s="1"/>
      <c r="T111" s="1"/>
      <c r="U111" s="1"/>
    </row>
    <row r="112" spans="2:21" s="9" customFormat="1">
      <c r="B112" s="3"/>
      <c r="C112" s="4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8"/>
      <c r="O112" s="7"/>
      <c r="P112" s="10"/>
      <c r="Q112" s="11"/>
      <c r="R112" s="11"/>
      <c r="S112" s="1"/>
      <c r="T112" s="1"/>
      <c r="U112" s="1"/>
    </row>
    <row r="113" spans="2:21" s="9" customFormat="1">
      <c r="B113" s="3"/>
      <c r="C113" s="4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8"/>
      <c r="O113" s="7"/>
      <c r="P113" s="10"/>
      <c r="Q113" s="11"/>
      <c r="R113" s="11"/>
      <c r="S113" s="1"/>
      <c r="T113" s="1"/>
      <c r="U113" s="1"/>
    </row>
    <row r="114" spans="2:21" s="9" customFormat="1">
      <c r="B114" s="3"/>
      <c r="C114" s="4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8"/>
      <c r="O114" s="7"/>
      <c r="P114" s="10"/>
      <c r="Q114" s="11"/>
      <c r="R114" s="11"/>
      <c r="S114" s="1"/>
      <c r="T114" s="1"/>
      <c r="U114" s="1"/>
    </row>
    <row r="115" spans="2:21" s="9" customFormat="1">
      <c r="B115" s="3"/>
      <c r="C115" s="4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8"/>
      <c r="O115" s="7"/>
      <c r="P115" s="10"/>
      <c r="Q115" s="11"/>
      <c r="R115" s="11"/>
      <c r="S115" s="1"/>
      <c r="T115" s="1"/>
      <c r="U115" s="1"/>
    </row>
    <row r="116" spans="2:21" s="9" customFormat="1">
      <c r="B116" s="3"/>
      <c r="C116" s="4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8"/>
      <c r="O116" s="7"/>
      <c r="P116" s="10"/>
      <c r="Q116" s="11"/>
      <c r="R116" s="11"/>
      <c r="S116" s="1"/>
      <c r="T116" s="1"/>
      <c r="U116" s="1"/>
    </row>
    <row r="117" spans="2:21" s="9" customFormat="1">
      <c r="B117" s="3"/>
      <c r="C117" s="4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8"/>
      <c r="O117" s="7"/>
      <c r="P117" s="10"/>
      <c r="Q117" s="11"/>
      <c r="R117" s="11"/>
      <c r="S117" s="1"/>
      <c r="T117" s="1"/>
      <c r="U117" s="1"/>
    </row>
    <row r="118" spans="2:21" s="9" customFormat="1">
      <c r="B118" s="3"/>
      <c r="C118" s="4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8"/>
      <c r="O118" s="7"/>
      <c r="P118" s="10"/>
      <c r="Q118" s="11"/>
      <c r="R118" s="11"/>
      <c r="S118" s="1"/>
      <c r="T118" s="1"/>
      <c r="U118" s="1"/>
    </row>
    <row r="119" spans="2:21" s="9" customFormat="1">
      <c r="B119" s="3"/>
      <c r="C119" s="4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8"/>
      <c r="O119" s="7"/>
      <c r="P119" s="10"/>
      <c r="Q119" s="11"/>
      <c r="R119" s="11"/>
      <c r="S119" s="1"/>
      <c r="T119" s="1"/>
      <c r="U119" s="1"/>
    </row>
    <row r="120" spans="2:21" s="9" customFormat="1">
      <c r="B120" s="3"/>
      <c r="C120" s="4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8"/>
      <c r="O120" s="7"/>
      <c r="P120" s="10"/>
      <c r="Q120" s="11"/>
      <c r="R120" s="11"/>
      <c r="S120" s="1"/>
      <c r="T120" s="1"/>
      <c r="U120" s="1"/>
    </row>
    <row r="121" spans="2:21" s="9" customFormat="1">
      <c r="B121" s="3"/>
      <c r="C121" s="4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8"/>
      <c r="O121" s="7"/>
      <c r="P121" s="10"/>
      <c r="Q121" s="11"/>
      <c r="R121" s="11"/>
      <c r="S121" s="1"/>
      <c r="T121" s="1"/>
      <c r="U121" s="1"/>
    </row>
    <row r="122" spans="2:21" s="9" customFormat="1">
      <c r="B122" s="3"/>
      <c r="C122" s="4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8"/>
      <c r="O122" s="7"/>
      <c r="P122" s="10"/>
      <c r="Q122" s="11"/>
      <c r="R122" s="11"/>
      <c r="S122" s="1"/>
      <c r="T122" s="1"/>
      <c r="U122" s="1"/>
    </row>
    <row r="123" spans="2:21" s="9" customFormat="1">
      <c r="B123" s="3"/>
      <c r="C123" s="4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8"/>
      <c r="O123" s="7"/>
      <c r="P123" s="10"/>
      <c r="Q123" s="11"/>
      <c r="R123" s="11"/>
      <c r="S123" s="1"/>
      <c r="T123" s="1"/>
      <c r="U123" s="1"/>
    </row>
    <row r="124" spans="2:21" s="9" customFormat="1">
      <c r="B124" s="3"/>
      <c r="C124" s="4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8"/>
      <c r="O124" s="7"/>
      <c r="P124" s="10"/>
      <c r="Q124" s="11"/>
      <c r="R124" s="11"/>
      <c r="S124" s="1"/>
      <c r="T124" s="1"/>
      <c r="U124" s="1"/>
    </row>
    <row r="125" spans="2:21" s="9" customFormat="1">
      <c r="B125" s="3"/>
      <c r="C125" s="4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8"/>
      <c r="O125" s="7"/>
      <c r="P125" s="10"/>
      <c r="Q125" s="11"/>
      <c r="R125" s="11"/>
      <c r="S125" s="1"/>
      <c r="T125" s="1"/>
      <c r="U125" s="1"/>
    </row>
    <row r="126" spans="2:21" s="9" customFormat="1">
      <c r="B126" s="3"/>
      <c r="C126" s="4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8"/>
      <c r="O126" s="7"/>
      <c r="P126" s="10"/>
      <c r="Q126" s="11"/>
      <c r="R126" s="11"/>
      <c r="S126" s="1"/>
      <c r="T126" s="1"/>
      <c r="U126" s="1"/>
    </row>
    <row r="127" spans="2:21" s="9" customFormat="1">
      <c r="B127" s="3"/>
      <c r="C127" s="4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8"/>
      <c r="O127" s="7"/>
      <c r="P127" s="10"/>
      <c r="Q127" s="11"/>
      <c r="R127" s="11"/>
      <c r="S127" s="1"/>
      <c r="T127" s="1"/>
      <c r="U127" s="1"/>
    </row>
    <row r="128" spans="2:21" s="9" customFormat="1">
      <c r="B128" s="3"/>
      <c r="C128" s="4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8"/>
      <c r="O128" s="7"/>
      <c r="P128" s="10"/>
      <c r="Q128" s="11"/>
      <c r="R128" s="11"/>
      <c r="S128" s="1"/>
      <c r="T128" s="1"/>
      <c r="U128" s="1"/>
    </row>
    <row r="129" spans="2:21" s="9" customFormat="1">
      <c r="B129" s="3"/>
      <c r="C129" s="4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8"/>
      <c r="O129" s="7"/>
      <c r="P129" s="10"/>
      <c r="Q129" s="11"/>
      <c r="R129" s="11"/>
      <c r="S129" s="1"/>
      <c r="T129" s="1"/>
      <c r="U129" s="1"/>
    </row>
    <row r="130" spans="2:21" s="9" customFormat="1">
      <c r="B130" s="3"/>
      <c r="C130" s="4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8"/>
      <c r="O130" s="7"/>
      <c r="P130" s="10"/>
      <c r="Q130" s="11"/>
      <c r="R130" s="11"/>
      <c r="S130" s="1"/>
      <c r="T130" s="1"/>
      <c r="U130" s="1"/>
    </row>
    <row r="131" spans="2:21" s="9" customFormat="1">
      <c r="B131" s="3"/>
      <c r="C131" s="4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8"/>
      <c r="O131" s="7"/>
      <c r="P131" s="10"/>
      <c r="Q131" s="11"/>
      <c r="R131" s="11"/>
      <c r="S131" s="1"/>
      <c r="T131" s="1"/>
      <c r="U131" s="1"/>
    </row>
    <row r="132" spans="2:21" s="9" customFormat="1">
      <c r="B132" s="3"/>
      <c r="C132" s="4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8"/>
      <c r="O132" s="7"/>
      <c r="P132" s="10"/>
      <c r="Q132" s="11"/>
      <c r="R132" s="11"/>
      <c r="S132" s="1"/>
      <c r="T132" s="1"/>
      <c r="U132" s="1"/>
    </row>
    <row r="133" spans="2:21" s="9" customFormat="1">
      <c r="B133" s="3"/>
      <c r="C133" s="4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8"/>
      <c r="O133" s="7"/>
      <c r="P133" s="10"/>
      <c r="Q133" s="11"/>
      <c r="R133" s="11"/>
      <c r="S133" s="1"/>
      <c r="T133" s="1"/>
      <c r="U133" s="1"/>
    </row>
    <row r="134" spans="2:21" s="9" customFormat="1">
      <c r="B134" s="3"/>
      <c r="C134" s="4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8"/>
      <c r="O134" s="7"/>
      <c r="P134" s="10"/>
      <c r="Q134" s="11"/>
      <c r="R134" s="11"/>
      <c r="S134" s="1"/>
      <c r="T134" s="1"/>
      <c r="U134" s="1"/>
    </row>
    <row r="135" spans="2:21" s="9" customFormat="1">
      <c r="B135" s="3"/>
      <c r="C135" s="4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8"/>
      <c r="O135" s="7"/>
      <c r="P135" s="10"/>
      <c r="Q135" s="11"/>
      <c r="R135" s="11"/>
      <c r="S135" s="1"/>
      <c r="T135" s="1"/>
      <c r="U135" s="1"/>
    </row>
    <row r="136" spans="2:21" s="9" customFormat="1">
      <c r="B136" s="3"/>
      <c r="C136" s="4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8"/>
      <c r="O136" s="7"/>
      <c r="P136" s="10"/>
      <c r="Q136" s="11"/>
      <c r="R136" s="11"/>
      <c r="S136" s="1"/>
      <c r="T136" s="1"/>
      <c r="U136" s="1"/>
    </row>
    <row r="137" spans="2:21" s="9" customFormat="1">
      <c r="B137" s="3"/>
      <c r="C137" s="4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8"/>
      <c r="O137" s="7"/>
      <c r="P137" s="10"/>
      <c r="Q137" s="11"/>
      <c r="R137" s="11"/>
      <c r="S137" s="1"/>
      <c r="T137" s="1"/>
      <c r="U137" s="1"/>
    </row>
    <row r="138" spans="2:21" s="9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7"/>
      <c r="P138" s="1"/>
      <c r="Q138" s="1"/>
      <c r="R138" s="1"/>
      <c r="S138" s="1"/>
      <c r="T138" s="1"/>
      <c r="U138" s="1"/>
    </row>
    <row r="139" spans="2:21" s="9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7"/>
      <c r="P139" s="1"/>
      <c r="Q139" s="1"/>
      <c r="R139" s="1"/>
      <c r="S139" s="1"/>
      <c r="T139" s="1"/>
      <c r="U139" s="1"/>
    </row>
    <row r="140" spans="2:21" s="9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7"/>
      <c r="P140" s="1"/>
      <c r="Q140" s="1"/>
      <c r="R140" s="1"/>
      <c r="S140" s="1"/>
      <c r="T140" s="1"/>
      <c r="U140" s="1"/>
    </row>
    <row r="141" spans="2:21" s="9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7"/>
      <c r="P141" s="1"/>
      <c r="Q141" s="1"/>
      <c r="R141" s="1"/>
      <c r="S141" s="1"/>
      <c r="T141" s="1"/>
      <c r="U141" s="1"/>
    </row>
    <row r="142" spans="2:21" s="9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7"/>
      <c r="P142" s="1"/>
      <c r="Q142" s="1"/>
      <c r="R142" s="1"/>
      <c r="S142" s="1"/>
      <c r="T142" s="1"/>
      <c r="U142" s="1"/>
    </row>
    <row r="143" spans="2:21" s="9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7"/>
      <c r="P143" s="1"/>
      <c r="Q143" s="1"/>
      <c r="R143" s="1"/>
      <c r="S143" s="1"/>
      <c r="T143" s="1"/>
      <c r="U143" s="1"/>
    </row>
    <row r="144" spans="2:21" s="9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7"/>
      <c r="P144" s="1"/>
      <c r="Q144" s="1"/>
      <c r="R144" s="1"/>
      <c r="S144" s="1"/>
      <c r="T144" s="1"/>
      <c r="U144" s="1"/>
    </row>
    <row r="145" spans="2:21" s="9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7"/>
      <c r="P145" s="1"/>
      <c r="Q145" s="1"/>
      <c r="R145" s="1"/>
      <c r="S145" s="1"/>
      <c r="T145" s="1"/>
      <c r="U145" s="1"/>
    </row>
    <row r="146" spans="2:21" s="9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7"/>
      <c r="P146" s="1"/>
      <c r="Q146" s="1"/>
      <c r="R146" s="1"/>
      <c r="S146" s="1"/>
      <c r="T146" s="1"/>
      <c r="U146" s="1"/>
    </row>
    <row r="147" spans="2:21" s="9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7"/>
      <c r="P147" s="1"/>
      <c r="Q147" s="1"/>
      <c r="R147" s="1"/>
      <c r="S147" s="1"/>
      <c r="T147" s="1"/>
      <c r="U147" s="1"/>
    </row>
    <row r="148" spans="2:21" s="9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7"/>
      <c r="P148" s="1"/>
      <c r="Q148" s="1"/>
      <c r="R148" s="1"/>
      <c r="S148" s="1"/>
      <c r="T148" s="1"/>
      <c r="U148" s="1"/>
    </row>
    <row r="149" spans="2:21" s="9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7"/>
      <c r="P149" s="1"/>
      <c r="Q149" s="1"/>
      <c r="R149" s="1"/>
      <c r="S149" s="1"/>
      <c r="T149" s="1"/>
      <c r="U149" s="1"/>
    </row>
    <row r="150" spans="2:21" s="9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7"/>
      <c r="P150" s="1"/>
      <c r="Q150" s="1"/>
      <c r="R150" s="1"/>
      <c r="S150" s="1"/>
      <c r="T150" s="1"/>
      <c r="U150" s="1"/>
    </row>
    <row r="151" spans="2:21" s="9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7"/>
      <c r="P151" s="1"/>
      <c r="Q151" s="1"/>
      <c r="R151" s="1"/>
      <c r="S151" s="1"/>
      <c r="T151" s="1"/>
      <c r="U151" s="1"/>
    </row>
    <row r="152" spans="2:21" s="9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7"/>
      <c r="P152" s="1"/>
      <c r="Q152" s="1"/>
      <c r="R152" s="1"/>
      <c r="S152" s="1"/>
      <c r="T152" s="1"/>
      <c r="U152" s="1"/>
    </row>
    <row r="153" spans="2:21" s="9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7"/>
      <c r="P153" s="1"/>
      <c r="Q153" s="1"/>
      <c r="R153" s="1"/>
      <c r="S153" s="1"/>
      <c r="T153" s="1"/>
      <c r="U153" s="1"/>
    </row>
    <row r="154" spans="2:21" s="9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7"/>
      <c r="P154" s="1"/>
      <c r="Q154" s="1"/>
      <c r="R154" s="1"/>
      <c r="S154" s="1"/>
      <c r="T154" s="1"/>
      <c r="U154" s="1"/>
    </row>
    <row r="155" spans="2:21" s="9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7"/>
      <c r="P155" s="1"/>
      <c r="Q155" s="1"/>
      <c r="R155" s="1"/>
      <c r="S155" s="1"/>
      <c r="T155" s="1"/>
      <c r="U155" s="1"/>
    </row>
    <row r="156" spans="2:21" s="9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7"/>
      <c r="P156" s="1"/>
      <c r="Q156" s="1"/>
      <c r="R156" s="1"/>
      <c r="S156" s="1"/>
      <c r="T156" s="1"/>
      <c r="U156" s="1"/>
    </row>
    <row r="157" spans="2:21" s="9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7"/>
      <c r="P157" s="1"/>
      <c r="Q157" s="1"/>
      <c r="R157" s="1"/>
      <c r="S157" s="1"/>
      <c r="T157" s="1"/>
      <c r="U157" s="1"/>
    </row>
    <row r="158" spans="2:21" s="9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7"/>
      <c r="P158" s="1"/>
      <c r="Q158" s="1"/>
      <c r="R158" s="1"/>
      <c r="S158" s="1"/>
      <c r="T158" s="1"/>
      <c r="U158" s="1"/>
    </row>
    <row r="159" spans="2:21" s="9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7"/>
      <c r="P159" s="1"/>
      <c r="Q159" s="1"/>
      <c r="R159" s="1"/>
      <c r="S159" s="1"/>
      <c r="T159" s="1"/>
      <c r="U159" s="1"/>
    </row>
    <row r="160" spans="2:21" s="9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7"/>
      <c r="P160" s="1"/>
      <c r="Q160" s="1"/>
      <c r="R160" s="1"/>
      <c r="S160" s="1"/>
      <c r="T160" s="1"/>
      <c r="U160" s="1"/>
    </row>
    <row r="161" spans="2:21" s="9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7"/>
      <c r="P161" s="1"/>
      <c r="Q161" s="1"/>
      <c r="R161" s="1"/>
      <c r="S161" s="1"/>
      <c r="T161" s="1"/>
      <c r="U161" s="1"/>
    </row>
    <row r="162" spans="2:21" s="9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7"/>
      <c r="P162" s="1"/>
      <c r="Q162" s="1"/>
      <c r="R162" s="1"/>
      <c r="S162" s="1"/>
      <c r="T162" s="1"/>
      <c r="U162" s="1"/>
    </row>
    <row r="163" spans="2:21" s="9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7"/>
      <c r="P163" s="1"/>
      <c r="Q163" s="1"/>
      <c r="R163" s="1"/>
      <c r="S163" s="1"/>
      <c r="T163" s="1"/>
      <c r="U163" s="1"/>
    </row>
    <row r="164" spans="2:21" s="9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7"/>
      <c r="P164" s="1"/>
      <c r="Q164" s="1"/>
      <c r="R164" s="1"/>
      <c r="S164" s="1"/>
      <c r="T164" s="1"/>
      <c r="U164" s="1"/>
    </row>
    <row r="165" spans="2:21" s="9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7"/>
      <c r="P165" s="1"/>
      <c r="Q165" s="1"/>
      <c r="R165" s="1"/>
      <c r="S165" s="1"/>
      <c r="T165" s="1"/>
      <c r="U165" s="1"/>
    </row>
    <row r="166" spans="2:21" s="9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7"/>
      <c r="P166" s="1"/>
      <c r="Q166" s="1"/>
      <c r="R166" s="1"/>
      <c r="S166" s="1"/>
      <c r="T166" s="1"/>
      <c r="U166" s="1"/>
    </row>
    <row r="167" spans="2:21" s="9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7"/>
      <c r="P167" s="1"/>
      <c r="Q167" s="1"/>
      <c r="R167" s="1"/>
      <c r="S167" s="1"/>
      <c r="T167" s="1"/>
      <c r="U167" s="1"/>
    </row>
    <row r="168" spans="2:21" s="9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7"/>
      <c r="P168" s="1"/>
      <c r="Q168" s="1"/>
      <c r="R168" s="1"/>
      <c r="S168" s="1"/>
      <c r="T168" s="1"/>
      <c r="U168" s="1"/>
    </row>
    <row r="169" spans="2:21" s="9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7"/>
      <c r="P169" s="1"/>
      <c r="Q169" s="1"/>
      <c r="R169" s="1"/>
      <c r="S169" s="1"/>
      <c r="T169" s="1"/>
      <c r="U169" s="1"/>
    </row>
    <row r="170" spans="2:21" s="9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7"/>
      <c r="P170" s="1"/>
      <c r="Q170" s="1"/>
      <c r="R170" s="1"/>
      <c r="S170" s="1"/>
      <c r="T170" s="1"/>
      <c r="U170" s="1"/>
    </row>
    <row r="171" spans="2:21" s="9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7"/>
      <c r="P171" s="1"/>
      <c r="Q171" s="1"/>
      <c r="R171" s="1"/>
      <c r="S171" s="1"/>
      <c r="T171" s="1"/>
      <c r="U171" s="1"/>
    </row>
    <row r="172" spans="2:21" s="9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7"/>
      <c r="P172" s="1"/>
      <c r="Q172" s="1"/>
      <c r="R172" s="1"/>
      <c r="S172" s="1"/>
      <c r="T172" s="1"/>
      <c r="U172" s="1"/>
    </row>
    <row r="173" spans="2:21" s="9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7"/>
      <c r="P173" s="1"/>
      <c r="Q173" s="1"/>
      <c r="R173" s="1"/>
      <c r="S173" s="1"/>
      <c r="T173" s="1"/>
      <c r="U173" s="1"/>
    </row>
    <row r="174" spans="2:21" s="9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7"/>
      <c r="P174" s="1"/>
      <c r="Q174" s="1"/>
      <c r="R174" s="1"/>
      <c r="S174" s="1"/>
      <c r="T174" s="1"/>
      <c r="U174" s="1"/>
    </row>
    <row r="175" spans="2:21" s="9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7"/>
      <c r="P175" s="1"/>
      <c r="Q175" s="1"/>
      <c r="R175" s="1"/>
      <c r="S175" s="1"/>
      <c r="T175" s="1"/>
      <c r="U175" s="1"/>
    </row>
    <row r="176" spans="2:21" s="9" customForma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7"/>
      <c r="P176" s="1"/>
      <c r="Q176" s="1"/>
      <c r="R176" s="1"/>
      <c r="S176" s="1"/>
      <c r="T176" s="1"/>
      <c r="U176" s="1"/>
    </row>
    <row r="177" spans="2:21" s="9" customForma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7"/>
      <c r="P177" s="1"/>
      <c r="Q177" s="1"/>
      <c r="R177" s="1"/>
      <c r="S177" s="1"/>
      <c r="T177" s="1"/>
      <c r="U177" s="1"/>
    </row>
    <row r="178" spans="2:21" s="9" customForma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7"/>
      <c r="P178" s="1"/>
      <c r="Q178" s="1"/>
      <c r="R178" s="1"/>
      <c r="S178" s="1"/>
      <c r="T178" s="1"/>
      <c r="U178" s="1"/>
    </row>
    <row r="179" spans="2:21" s="9" customForma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7"/>
      <c r="P179" s="1"/>
      <c r="Q179" s="1"/>
      <c r="R179" s="1"/>
      <c r="S179" s="1"/>
      <c r="T179" s="1"/>
      <c r="U179" s="1"/>
    </row>
    <row r="180" spans="2:21" s="9" customForma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7"/>
      <c r="P180" s="1"/>
      <c r="Q180" s="1"/>
      <c r="R180" s="1"/>
      <c r="S180" s="1"/>
      <c r="T180" s="1"/>
      <c r="U180" s="1"/>
    </row>
    <row r="181" spans="2:21" s="9" customForma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7"/>
      <c r="P181" s="1"/>
      <c r="Q181" s="1"/>
      <c r="R181" s="1"/>
      <c r="S181" s="1"/>
      <c r="T181" s="1"/>
      <c r="U181" s="1"/>
    </row>
    <row r="182" spans="2:21" s="9" customForma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7"/>
      <c r="P182" s="1"/>
      <c r="Q182" s="1"/>
      <c r="R182" s="1"/>
      <c r="S182" s="1"/>
      <c r="T182" s="1"/>
      <c r="U182" s="1"/>
    </row>
    <row r="183" spans="2:21" s="9" customForma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7"/>
      <c r="P183" s="1"/>
      <c r="Q183" s="1"/>
      <c r="R183" s="1"/>
      <c r="S183" s="1"/>
      <c r="T183" s="1"/>
      <c r="U183" s="1"/>
    </row>
    <row r="184" spans="2:21" s="9" customForma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7"/>
      <c r="P184" s="1"/>
      <c r="Q184" s="1"/>
      <c r="R184" s="1"/>
      <c r="S184" s="1"/>
      <c r="T184" s="1"/>
      <c r="U184" s="1"/>
    </row>
    <row r="185" spans="2:21" s="9" customForma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7"/>
      <c r="P185" s="1"/>
      <c r="Q185" s="1"/>
      <c r="R185" s="1"/>
      <c r="S185" s="1"/>
      <c r="T185" s="1"/>
      <c r="U185" s="1"/>
    </row>
    <row r="186" spans="2:21" s="9" customForma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7"/>
      <c r="P186" s="1"/>
      <c r="Q186" s="1"/>
      <c r="R186" s="1"/>
      <c r="S186" s="1"/>
      <c r="T186" s="1"/>
      <c r="U186" s="1"/>
    </row>
    <row r="187" spans="2:21" s="9" customFormat="1">
      <c r="B187" s="3"/>
      <c r="C187" s="4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8"/>
      <c r="O187" s="17"/>
      <c r="P187" s="10"/>
      <c r="Q187" s="11"/>
      <c r="R187" s="11"/>
      <c r="S187" s="1"/>
      <c r="T187" s="1"/>
      <c r="U187" s="1"/>
    </row>
    <row r="188" spans="2:21" s="9" customFormat="1">
      <c r="B188" s="3"/>
      <c r="C188" s="4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8"/>
      <c r="O188" s="17"/>
      <c r="P188" s="10"/>
      <c r="Q188" s="11"/>
      <c r="R188" s="11"/>
      <c r="S188" s="1"/>
      <c r="T188" s="1"/>
      <c r="U188" s="1"/>
    </row>
    <row r="189" spans="2:21" s="9" customFormat="1">
      <c r="B189" s="3"/>
      <c r="C189" s="4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8"/>
      <c r="O189" s="17"/>
      <c r="P189" s="10"/>
      <c r="Q189" s="11"/>
      <c r="R189" s="11"/>
      <c r="S189" s="1"/>
      <c r="T189" s="1"/>
      <c r="U189" s="1"/>
    </row>
    <row r="190" spans="2:21" s="9" customFormat="1">
      <c r="B190" s="3"/>
      <c r="C190" s="4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8"/>
      <c r="O190" s="17"/>
      <c r="P190" s="10"/>
      <c r="Q190" s="11"/>
      <c r="R190" s="11"/>
      <c r="S190" s="1"/>
      <c r="T190" s="1"/>
      <c r="U190" s="1"/>
    </row>
    <row r="191" spans="2:21" s="9" customFormat="1">
      <c r="B191" s="3"/>
      <c r="C191" s="4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8"/>
      <c r="O191" s="17"/>
      <c r="P191" s="10"/>
      <c r="Q191" s="11"/>
      <c r="R191" s="11"/>
      <c r="S191" s="1"/>
      <c r="T191" s="1"/>
      <c r="U191" s="1"/>
    </row>
    <row r="192" spans="2:21" s="9" customFormat="1">
      <c r="B192" s="3"/>
      <c r="C192" s="4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8"/>
      <c r="O192" s="17"/>
      <c r="P192" s="10"/>
      <c r="Q192" s="11"/>
      <c r="R192" s="11"/>
      <c r="S192" s="1"/>
      <c r="T192" s="1"/>
      <c r="U192" s="1"/>
    </row>
    <row r="193" spans="2:21" s="9" customFormat="1">
      <c r="B193" s="3"/>
      <c r="C193" s="4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8"/>
      <c r="O193" s="17"/>
      <c r="P193" s="10"/>
      <c r="Q193" s="11"/>
      <c r="R193" s="11"/>
      <c r="S193" s="1"/>
      <c r="T193" s="1"/>
      <c r="U193" s="1"/>
    </row>
    <row r="194" spans="2:21" s="9" customFormat="1">
      <c r="B194" s="3"/>
      <c r="C194" s="4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8"/>
      <c r="O194" s="17"/>
      <c r="P194" s="10"/>
      <c r="Q194" s="11"/>
      <c r="R194" s="11"/>
      <c r="S194" s="1"/>
      <c r="T194" s="1"/>
      <c r="U194" s="1"/>
    </row>
    <row r="195" spans="2:21" s="9" customFormat="1">
      <c r="B195" s="3"/>
      <c r="C195" s="4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8"/>
      <c r="O195" s="17"/>
      <c r="P195" s="10"/>
      <c r="Q195" s="11"/>
      <c r="R195" s="11"/>
      <c r="S195" s="1"/>
      <c r="T195" s="1"/>
      <c r="U195" s="1"/>
    </row>
    <row r="196" spans="2:21" s="9" customFormat="1">
      <c r="B196" s="3"/>
      <c r="C196" s="4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8"/>
      <c r="O196" s="17"/>
      <c r="P196" s="10"/>
      <c r="Q196" s="11"/>
      <c r="R196" s="11"/>
      <c r="S196" s="1"/>
      <c r="T196" s="1"/>
      <c r="U196" s="1"/>
    </row>
    <row r="197" spans="2:21" s="9" customFormat="1">
      <c r="B197" s="3"/>
      <c r="C197" s="4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8"/>
      <c r="O197" s="17"/>
      <c r="P197" s="10"/>
      <c r="Q197" s="11"/>
      <c r="R197" s="11"/>
      <c r="S197" s="1"/>
      <c r="T197" s="1"/>
      <c r="U197" s="1"/>
    </row>
    <row r="198" spans="2:21" s="9" customFormat="1">
      <c r="B198" s="3"/>
      <c r="C198" s="4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8"/>
      <c r="O198" s="17"/>
      <c r="P198" s="10"/>
      <c r="Q198" s="11"/>
      <c r="R198" s="11"/>
      <c r="S198" s="1"/>
      <c r="T198" s="1"/>
      <c r="U198" s="1"/>
    </row>
    <row r="199" spans="2:21" s="9" customFormat="1">
      <c r="B199" s="3"/>
      <c r="C199" s="4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8"/>
      <c r="O199" s="17"/>
      <c r="P199" s="10"/>
      <c r="Q199" s="11"/>
      <c r="R199" s="11"/>
      <c r="S199" s="1"/>
      <c r="T199" s="1"/>
      <c r="U199" s="1"/>
    </row>
    <row r="200" spans="2:21" s="9" customFormat="1">
      <c r="B200" s="3"/>
      <c r="C200" s="4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8"/>
      <c r="O200" s="17"/>
      <c r="P200" s="10"/>
      <c r="Q200" s="11"/>
      <c r="R200" s="11"/>
      <c r="S200" s="1"/>
      <c r="T200" s="1"/>
      <c r="U200" s="1"/>
    </row>
    <row r="201" spans="2:21" s="9" customFormat="1">
      <c r="B201" s="3"/>
      <c r="C201" s="4"/>
      <c r="D201" s="5"/>
      <c r="E201" s="5"/>
      <c r="F201" s="5"/>
      <c r="G201" s="6"/>
      <c r="H201" s="7"/>
      <c r="I201" s="7"/>
      <c r="J201" s="7"/>
      <c r="K201" s="7"/>
      <c r="L201" s="7"/>
      <c r="M201" s="7"/>
      <c r="N201" s="8"/>
      <c r="O201" s="17"/>
      <c r="P201" s="10"/>
      <c r="Q201" s="11"/>
      <c r="R201" s="11"/>
      <c r="S201" s="1"/>
      <c r="T201" s="1"/>
      <c r="U201" s="1"/>
    </row>
    <row r="202" spans="2:21" s="9" customFormat="1">
      <c r="B202" s="3"/>
      <c r="C202" s="4"/>
      <c r="D202" s="5"/>
      <c r="E202" s="5"/>
      <c r="F202" s="5"/>
      <c r="G202" s="6"/>
      <c r="H202" s="7"/>
      <c r="I202" s="7"/>
      <c r="J202" s="7"/>
      <c r="K202" s="7"/>
      <c r="L202" s="7"/>
      <c r="M202" s="7"/>
      <c r="N202" s="8"/>
      <c r="O202" s="17"/>
      <c r="P202" s="10"/>
      <c r="Q202" s="11"/>
      <c r="R202" s="11"/>
      <c r="S202" s="1"/>
      <c r="T202" s="1"/>
      <c r="U202" s="1"/>
    </row>
    <row r="203" spans="2:21" s="9" customFormat="1">
      <c r="B203" s="3"/>
      <c r="C203" s="4"/>
      <c r="D203" s="5"/>
      <c r="E203" s="5"/>
      <c r="F203" s="5"/>
      <c r="G203" s="6"/>
      <c r="H203" s="7"/>
      <c r="I203" s="7"/>
      <c r="J203" s="7"/>
      <c r="K203" s="7"/>
      <c r="L203" s="7"/>
      <c r="M203" s="7"/>
      <c r="N203" s="8"/>
      <c r="O203" s="17"/>
      <c r="P203" s="10"/>
      <c r="Q203" s="11"/>
      <c r="R203" s="11"/>
      <c r="S203" s="1"/>
      <c r="T203" s="1"/>
      <c r="U203" s="1"/>
    </row>
    <row r="204" spans="2:21" s="9" customFormat="1">
      <c r="B204" s="3"/>
      <c r="C204" s="4"/>
      <c r="D204" s="5"/>
      <c r="E204" s="5"/>
      <c r="F204" s="5"/>
      <c r="G204" s="6"/>
      <c r="H204" s="7"/>
      <c r="I204" s="7"/>
      <c r="J204" s="7"/>
      <c r="K204" s="7"/>
      <c r="L204" s="7"/>
      <c r="M204" s="7"/>
      <c r="N204" s="8"/>
      <c r="O204" s="17"/>
      <c r="P204" s="10"/>
      <c r="Q204" s="11"/>
      <c r="R204" s="11"/>
      <c r="S204" s="1"/>
      <c r="T204" s="1"/>
      <c r="U204" s="1"/>
    </row>
    <row r="205" spans="2:21" s="9" customFormat="1">
      <c r="B205" s="3"/>
      <c r="C205" s="4"/>
      <c r="D205" s="5"/>
      <c r="E205" s="5"/>
      <c r="F205" s="5"/>
      <c r="G205" s="6"/>
      <c r="H205" s="7"/>
      <c r="I205" s="7"/>
      <c r="J205" s="7"/>
      <c r="K205" s="7"/>
      <c r="L205" s="7"/>
      <c r="M205" s="7"/>
      <c r="N205" s="8"/>
      <c r="O205" s="17"/>
      <c r="P205" s="10"/>
      <c r="Q205" s="11"/>
      <c r="R205" s="11"/>
      <c r="S205" s="1"/>
      <c r="T205" s="1"/>
      <c r="U205" s="1"/>
    </row>
    <row r="206" spans="2:21" s="9" customFormat="1">
      <c r="B206" s="3"/>
      <c r="C206" s="4"/>
      <c r="D206" s="5"/>
      <c r="E206" s="5"/>
      <c r="F206" s="5"/>
      <c r="G206" s="6"/>
      <c r="H206" s="7"/>
      <c r="I206" s="7"/>
      <c r="J206" s="7"/>
      <c r="K206" s="7"/>
      <c r="L206" s="7"/>
      <c r="M206" s="7"/>
      <c r="N206" s="8"/>
      <c r="O206" s="17"/>
      <c r="P206" s="10"/>
      <c r="Q206" s="11"/>
      <c r="R206" s="11"/>
      <c r="S206" s="1"/>
      <c r="T206" s="1"/>
      <c r="U206" s="1"/>
    </row>
    <row r="207" spans="2:21" s="9" customFormat="1">
      <c r="B207" s="3"/>
      <c r="C207" s="4"/>
      <c r="D207" s="5"/>
      <c r="E207" s="5"/>
      <c r="F207" s="5"/>
      <c r="G207" s="6"/>
      <c r="H207" s="7"/>
      <c r="I207" s="7"/>
      <c r="J207" s="7"/>
      <c r="K207" s="7"/>
      <c r="L207" s="7"/>
      <c r="M207" s="7"/>
      <c r="N207" s="8"/>
      <c r="O207" s="17"/>
      <c r="P207" s="10"/>
      <c r="Q207" s="11"/>
      <c r="R207" s="11"/>
      <c r="S207" s="1"/>
      <c r="T207" s="1"/>
      <c r="U207" s="1"/>
    </row>
    <row r="208" spans="2:21" s="9" customFormat="1">
      <c r="B208" s="3"/>
      <c r="C208" s="4"/>
      <c r="D208" s="5"/>
      <c r="E208" s="5"/>
      <c r="F208" s="5"/>
      <c r="G208" s="6"/>
      <c r="H208" s="7"/>
      <c r="I208" s="7"/>
      <c r="J208" s="7"/>
      <c r="K208" s="7"/>
      <c r="L208" s="7"/>
      <c r="M208" s="7"/>
      <c r="N208" s="8"/>
      <c r="O208" s="17"/>
      <c r="P208" s="10"/>
      <c r="Q208" s="11"/>
      <c r="R208" s="11"/>
      <c r="S208" s="1"/>
      <c r="T208" s="1"/>
      <c r="U208" s="1"/>
    </row>
    <row r="209" spans="2:21" s="9" customFormat="1">
      <c r="B209" s="3"/>
      <c r="C209" s="4"/>
      <c r="D209" s="5"/>
      <c r="E209" s="5"/>
      <c r="F209" s="5"/>
      <c r="G209" s="6"/>
      <c r="H209" s="7"/>
      <c r="I209" s="7"/>
      <c r="J209" s="7"/>
      <c r="K209" s="7"/>
      <c r="L209" s="7"/>
      <c r="M209" s="7"/>
      <c r="N209" s="8"/>
      <c r="O209" s="17"/>
      <c r="P209" s="10"/>
      <c r="Q209" s="11"/>
      <c r="R209" s="11"/>
      <c r="S209" s="1"/>
      <c r="T209" s="1"/>
      <c r="U209" s="1"/>
    </row>
    <row r="210" spans="2:21" s="9" customFormat="1">
      <c r="B210" s="3"/>
      <c r="C210" s="4"/>
      <c r="D210" s="5"/>
      <c r="E210" s="5"/>
      <c r="F210" s="5"/>
      <c r="G210" s="6"/>
      <c r="H210" s="7"/>
      <c r="I210" s="7"/>
      <c r="J210" s="7"/>
      <c r="K210" s="7"/>
      <c r="L210" s="7"/>
      <c r="M210" s="7"/>
      <c r="N210" s="8"/>
      <c r="O210" s="17"/>
      <c r="P210" s="10"/>
      <c r="Q210" s="11"/>
      <c r="R210" s="11"/>
      <c r="S210" s="1"/>
      <c r="T210" s="1"/>
      <c r="U210" s="1"/>
    </row>
    <row r="211" spans="2:21" s="9" customFormat="1">
      <c r="B211" s="3"/>
      <c r="C211" s="4"/>
      <c r="D211" s="5"/>
      <c r="E211" s="5"/>
      <c r="F211" s="5"/>
      <c r="G211" s="6"/>
      <c r="H211" s="7"/>
      <c r="I211" s="7"/>
      <c r="J211" s="7"/>
      <c r="K211" s="7"/>
      <c r="L211" s="7"/>
      <c r="M211" s="7"/>
      <c r="N211" s="8"/>
      <c r="O211" s="17"/>
      <c r="P211" s="10"/>
      <c r="Q211" s="11"/>
      <c r="R211" s="11"/>
      <c r="S211" s="1"/>
      <c r="T211" s="1"/>
      <c r="U211" s="1"/>
    </row>
    <row r="212" spans="2:21" s="9" customFormat="1">
      <c r="B212" s="3"/>
      <c r="C212" s="4"/>
      <c r="D212" s="5"/>
      <c r="E212" s="5"/>
      <c r="F212" s="5"/>
      <c r="G212" s="6"/>
      <c r="H212" s="7"/>
      <c r="I212" s="7"/>
      <c r="J212" s="7"/>
      <c r="K212" s="7"/>
      <c r="L212" s="7"/>
      <c r="M212" s="7"/>
      <c r="N212" s="8"/>
      <c r="O212" s="17"/>
      <c r="P212" s="10"/>
      <c r="Q212" s="11"/>
      <c r="R212" s="11"/>
      <c r="S212" s="1"/>
      <c r="T212" s="1"/>
      <c r="U212" s="1"/>
    </row>
    <row r="213" spans="2:21" s="9" customFormat="1">
      <c r="B213" s="3"/>
      <c r="C213" s="4"/>
      <c r="D213" s="5"/>
      <c r="E213" s="5"/>
      <c r="F213" s="5"/>
      <c r="G213" s="6"/>
      <c r="H213" s="7"/>
      <c r="I213" s="7"/>
      <c r="J213" s="7"/>
      <c r="K213" s="7"/>
      <c r="L213" s="7"/>
      <c r="M213" s="7"/>
      <c r="N213" s="8"/>
      <c r="O213" s="17"/>
      <c r="P213" s="10"/>
      <c r="Q213" s="11"/>
      <c r="R213" s="11"/>
      <c r="S213" s="1"/>
      <c r="T213" s="1"/>
      <c r="U213" s="1"/>
    </row>
    <row r="214" spans="2:21" s="9" customFormat="1">
      <c r="B214" s="3"/>
      <c r="C214" s="4"/>
      <c r="D214" s="5"/>
      <c r="E214" s="5"/>
      <c r="F214" s="5"/>
      <c r="G214" s="6"/>
      <c r="H214" s="7"/>
      <c r="I214" s="7"/>
      <c r="J214" s="7"/>
      <c r="K214" s="7"/>
      <c r="L214" s="7"/>
      <c r="M214" s="7"/>
      <c r="N214" s="8"/>
      <c r="O214" s="17"/>
      <c r="P214" s="10"/>
      <c r="Q214" s="11"/>
      <c r="R214" s="11"/>
      <c r="S214" s="1"/>
      <c r="T214" s="1"/>
      <c r="U214" s="1"/>
    </row>
    <row r="215" spans="2:21" s="9" customFormat="1">
      <c r="B215" s="3"/>
      <c r="C215" s="4"/>
      <c r="D215" s="5"/>
      <c r="E215" s="5"/>
      <c r="F215" s="5"/>
      <c r="G215" s="6"/>
      <c r="H215" s="7"/>
      <c r="I215" s="7"/>
      <c r="J215" s="7"/>
      <c r="K215" s="7"/>
      <c r="L215" s="7"/>
      <c r="M215" s="7"/>
      <c r="N215" s="8"/>
      <c r="O215" s="17"/>
      <c r="P215" s="10"/>
      <c r="Q215" s="11"/>
      <c r="R215" s="11"/>
      <c r="S215" s="1"/>
      <c r="T215" s="1"/>
      <c r="U215" s="1"/>
    </row>
    <row r="216" spans="2:21" s="9" customFormat="1">
      <c r="B216" s="3"/>
      <c r="C216" s="4"/>
      <c r="D216" s="5"/>
      <c r="E216" s="5"/>
      <c r="F216" s="5"/>
      <c r="G216" s="6"/>
      <c r="H216" s="7"/>
      <c r="I216" s="7"/>
      <c r="J216" s="7"/>
      <c r="K216" s="7"/>
      <c r="L216" s="7"/>
      <c r="M216" s="7"/>
      <c r="N216" s="8"/>
      <c r="O216" s="17"/>
      <c r="P216" s="10"/>
      <c r="Q216" s="11"/>
      <c r="R216" s="11"/>
      <c r="S216" s="1"/>
      <c r="T216" s="1"/>
      <c r="U216" s="1"/>
    </row>
    <row r="217" spans="2:21" s="9" customFormat="1">
      <c r="B217" s="3"/>
      <c r="C217" s="4"/>
      <c r="D217" s="5"/>
      <c r="E217" s="5"/>
      <c r="F217" s="5"/>
      <c r="G217" s="6"/>
      <c r="H217" s="7"/>
      <c r="I217" s="7"/>
      <c r="J217" s="7"/>
      <c r="K217" s="7"/>
      <c r="L217" s="7"/>
      <c r="M217" s="7"/>
      <c r="N217" s="8"/>
      <c r="O217" s="17"/>
      <c r="P217" s="10"/>
      <c r="Q217" s="11"/>
      <c r="R217" s="11"/>
      <c r="S217" s="1"/>
      <c r="T217" s="1"/>
      <c r="U217" s="1"/>
    </row>
    <row r="218" spans="2:21" s="9" customFormat="1">
      <c r="B218" s="3"/>
      <c r="C218" s="4"/>
      <c r="D218" s="5"/>
      <c r="E218" s="5"/>
      <c r="F218" s="5"/>
      <c r="G218" s="6"/>
      <c r="H218" s="7"/>
      <c r="I218" s="7"/>
      <c r="J218" s="7"/>
      <c r="K218" s="7"/>
      <c r="L218" s="7"/>
      <c r="M218" s="7"/>
      <c r="N218" s="8"/>
      <c r="O218" s="17"/>
      <c r="P218" s="10"/>
      <c r="Q218" s="11"/>
      <c r="R218" s="11"/>
      <c r="S218" s="1"/>
      <c r="T218" s="1"/>
      <c r="U218" s="1"/>
    </row>
    <row r="219" spans="2:21" s="9" customFormat="1">
      <c r="B219" s="3"/>
      <c r="C219" s="4"/>
      <c r="D219" s="5"/>
      <c r="E219" s="5"/>
      <c r="F219" s="5"/>
      <c r="G219" s="6"/>
      <c r="H219" s="7"/>
      <c r="I219" s="7"/>
      <c r="J219" s="7"/>
      <c r="K219" s="7"/>
      <c r="L219" s="7"/>
      <c r="M219" s="7"/>
      <c r="N219" s="8"/>
      <c r="O219" s="17"/>
      <c r="P219" s="10"/>
      <c r="Q219" s="11"/>
      <c r="R219" s="11"/>
      <c r="S219" s="1"/>
      <c r="T219" s="1"/>
      <c r="U219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เงินกู้ 2566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YUTTASAT-99</dc:creator>
  <cp:lastModifiedBy>YUTTASAT-99</cp:lastModifiedBy>
  <dcterms:created xsi:type="dcterms:W3CDTF">2023-05-24T03:26:19Z</dcterms:created>
  <dcterms:modified xsi:type="dcterms:W3CDTF">2023-05-24T04:16:03Z</dcterms:modified>
</cp:coreProperties>
</file>