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ORAWIT\10ประชุมอื่นๆ\02คณะกรรมการสถิติ\"/>
    </mc:Choice>
  </mc:AlternateContent>
  <bookViews>
    <workbookView xWindow="0" yWindow="0" windowWidth="16065" windowHeight="9540"/>
  </bookViews>
  <sheets>
    <sheet name="ข้อมูลการใช้พื้นที่ด้านปศุสัตว์" sheetId="1" r:id="rId1"/>
    <sheet name="ldd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" i="1" l="1"/>
  <c r="AD3" i="1"/>
  <c r="AA3" i="1"/>
  <c r="X3" i="1"/>
  <c r="U3" i="1"/>
  <c r="R3" i="1"/>
  <c r="O3" i="1"/>
  <c r="L3" i="1"/>
  <c r="I3" i="1"/>
  <c r="F3" i="1"/>
  <c r="AG106" i="1" l="1"/>
  <c r="AG105" i="1"/>
  <c r="AG104" i="1"/>
  <c r="AD106" i="1"/>
  <c r="AD105" i="1"/>
  <c r="AD104" i="1"/>
  <c r="AA106" i="1"/>
  <c r="AA105" i="1"/>
  <c r="AA104" i="1"/>
  <c r="X106" i="1"/>
  <c r="X105" i="1"/>
  <c r="X104" i="1"/>
  <c r="U106" i="1"/>
  <c r="U105" i="1"/>
  <c r="U104" i="1"/>
  <c r="R106" i="1"/>
  <c r="R105" i="1"/>
  <c r="R104" i="1"/>
  <c r="O106" i="1"/>
  <c r="O105" i="1"/>
  <c r="O104" i="1"/>
  <c r="L106" i="1"/>
  <c r="L105" i="1"/>
  <c r="L104" i="1"/>
  <c r="I106" i="1"/>
  <c r="I105" i="1"/>
  <c r="I104" i="1"/>
  <c r="F106" i="1"/>
  <c r="F104" i="1"/>
  <c r="F105" i="1"/>
  <c r="AJ106" i="1"/>
  <c r="AG103" i="1"/>
  <c r="AG102" i="1"/>
  <c r="AG101" i="1"/>
  <c r="AG100" i="1"/>
  <c r="AG99" i="1"/>
  <c r="AG98" i="1"/>
  <c r="AG97" i="1"/>
  <c r="AD103" i="1"/>
  <c r="AD102" i="1"/>
  <c r="AD101" i="1"/>
  <c r="AD100" i="1"/>
  <c r="AD99" i="1"/>
  <c r="AD98" i="1"/>
  <c r="AD97" i="1"/>
  <c r="AA103" i="1"/>
  <c r="AA102" i="1"/>
  <c r="AA101" i="1"/>
  <c r="AA100" i="1"/>
  <c r="AA99" i="1"/>
  <c r="AA98" i="1"/>
  <c r="AA97" i="1"/>
  <c r="X103" i="1"/>
  <c r="X102" i="1"/>
  <c r="X101" i="1"/>
  <c r="X100" i="1"/>
  <c r="X99" i="1"/>
  <c r="X98" i="1"/>
  <c r="X97" i="1"/>
  <c r="U103" i="1"/>
  <c r="U102" i="1"/>
  <c r="U101" i="1"/>
  <c r="U100" i="1"/>
  <c r="U99" i="1"/>
  <c r="U98" i="1"/>
  <c r="U97" i="1"/>
  <c r="R103" i="1"/>
  <c r="R102" i="1"/>
  <c r="R101" i="1"/>
  <c r="R100" i="1"/>
  <c r="R99" i="1"/>
  <c r="R98" i="1"/>
  <c r="R97" i="1"/>
  <c r="O103" i="1"/>
  <c r="O102" i="1"/>
  <c r="O101" i="1"/>
  <c r="O100" i="1"/>
  <c r="O99" i="1"/>
  <c r="O98" i="1"/>
  <c r="O97" i="1"/>
  <c r="L103" i="1"/>
  <c r="L102" i="1"/>
  <c r="L101" i="1"/>
  <c r="L100" i="1"/>
  <c r="L99" i="1"/>
  <c r="L98" i="1"/>
  <c r="L97" i="1"/>
  <c r="I103" i="1"/>
  <c r="I102" i="1"/>
  <c r="I101" i="1"/>
  <c r="I100" i="1"/>
  <c r="I99" i="1"/>
  <c r="I98" i="1"/>
  <c r="I97" i="1"/>
  <c r="F99" i="1"/>
  <c r="F100" i="1"/>
  <c r="F101" i="1"/>
  <c r="F102" i="1"/>
  <c r="F103" i="1"/>
  <c r="F98" i="1"/>
  <c r="F97" i="1"/>
  <c r="AJ103" i="1"/>
  <c r="AG96" i="1"/>
  <c r="AG95" i="1"/>
  <c r="AG94" i="1"/>
  <c r="AG93" i="1"/>
  <c r="AG92" i="1"/>
  <c r="AG91" i="1"/>
  <c r="AD96" i="1"/>
  <c r="AD95" i="1"/>
  <c r="AD94" i="1"/>
  <c r="AD93" i="1"/>
  <c r="AD92" i="1"/>
  <c r="AD91" i="1"/>
  <c r="AA96" i="1"/>
  <c r="AA95" i="1"/>
  <c r="AA94" i="1"/>
  <c r="AA93" i="1"/>
  <c r="AA92" i="1"/>
  <c r="AA91" i="1"/>
  <c r="X96" i="1"/>
  <c r="X95" i="1"/>
  <c r="X94" i="1"/>
  <c r="X93" i="1"/>
  <c r="X92" i="1"/>
  <c r="X91" i="1"/>
  <c r="U96" i="1"/>
  <c r="U95" i="1"/>
  <c r="U94" i="1"/>
  <c r="U93" i="1"/>
  <c r="U92" i="1"/>
  <c r="U91" i="1"/>
  <c r="R96" i="1"/>
  <c r="R95" i="1"/>
  <c r="R94" i="1"/>
  <c r="R93" i="1"/>
  <c r="R92" i="1"/>
  <c r="R91" i="1"/>
  <c r="O96" i="1"/>
  <c r="O95" i="1"/>
  <c r="O94" i="1"/>
  <c r="O93" i="1"/>
  <c r="O92" i="1"/>
  <c r="O91" i="1"/>
  <c r="L96" i="1"/>
  <c r="L95" i="1"/>
  <c r="L94" i="1"/>
  <c r="L93" i="1"/>
  <c r="L92" i="1"/>
  <c r="L91" i="1"/>
  <c r="I96" i="1"/>
  <c r="I95" i="1"/>
  <c r="I94" i="1"/>
  <c r="I93" i="1"/>
  <c r="I92" i="1"/>
  <c r="I91" i="1"/>
  <c r="F93" i="1"/>
  <c r="F94" i="1"/>
  <c r="F95" i="1"/>
  <c r="F96" i="1"/>
  <c r="F92" i="1"/>
  <c r="F91" i="1"/>
  <c r="AJ96" i="1"/>
  <c r="AG90" i="1"/>
  <c r="AG89" i="1"/>
  <c r="AD90" i="1"/>
  <c r="AD89" i="1"/>
  <c r="AA90" i="1"/>
  <c r="AA89" i="1"/>
  <c r="X90" i="1"/>
  <c r="X89" i="1"/>
  <c r="U90" i="1"/>
  <c r="U89" i="1"/>
  <c r="R90" i="1"/>
  <c r="R89" i="1"/>
  <c r="O90" i="1"/>
  <c r="O89" i="1"/>
  <c r="L90" i="1"/>
  <c r="L89" i="1"/>
  <c r="I90" i="1"/>
  <c r="I89" i="1"/>
  <c r="F90" i="1"/>
  <c r="F89" i="1"/>
  <c r="AJ90" i="1"/>
  <c r="AG88" i="1"/>
  <c r="AG87" i="1"/>
  <c r="AG86" i="1"/>
  <c r="AG85" i="1"/>
  <c r="AG84" i="1"/>
  <c r="AG83" i="1"/>
  <c r="AG82" i="1"/>
  <c r="AG81" i="1"/>
  <c r="AG80" i="1"/>
  <c r="AD88" i="1"/>
  <c r="AD87" i="1"/>
  <c r="AD86" i="1"/>
  <c r="AD85" i="1"/>
  <c r="AD84" i="1"/>
  <c r="AD83" i="1"/>
  <c r="AD82" i="1"/>
  <c r="AD81" i="1"/>
  <c r="AD80" i="1"/>
  <c r="AA88" i="1"/>
  <c r="AA87" i="1"/>
  <c r="AA86" i="1"/>
  <c r="AA85" i="1"/>
  <c r="AA84" i="1"/>
  <c r="AA83" i="1"/>
  <c r="AA82" i="1"/>
  <c r="AA81" i="1"/>
  <c r="AA80" i="1"/>
  <c r="X88" i="1"/>
  <c r="X87" i="1"/>
  <c r="X86" i="1"/>
  <c r="X85" i="1"/>
  <c r="X84" i="1"/>
  <c r="X83" i="1"/>
  <c r="X82" i="1"/>
  <c r="X81" i="1"/>
  <c r="X80" i="1"/>
  <c r="U88" i="1"/>
  <c r="U87" i="1"/>
  <c r="U86" i="1"/>
  <c r="U85" i="1"/>
  <c r="U84" i="1"/>
  <c r="U83" i="1"/>
  <c r="U82" i="1"/>
  <c r="U81" i="1"/>
  <c r="U80" i="1"/>
  <c r="R88" i="1"/>
  <c r="R87" i="1"/>
  <c r="R86" i="1"/>
  <c r="R85" i="1"/>
  <c r="R84" i="1"/>
  <c r="R83" i="1"/>
  <c r="R82" i="1"/>
  <c r="R81" i="1"/>
  <c r="R80" i="1"/>
  <c r="O88" i="1"/>
  <c r="O87" i="1"/>
  <c r="O86" i="1"/>
  <c r="O85" i="1"/>
  <c r="O84" i="1"/>
  <c r="O83" i="1"/>
  <c r="O82" i="1"/>
  <c r="O81" i="1"/>
  <c r="O80" i="1"/>
  <c r="L88" i="1"/>
  <c r="L87" i="1"/>
  <c r="L86" i="1"/>
  <c r="L85" i="1"/>
  <c r="L84" i="1"/>
  <c r="L83" i="1"/>
  <c r="L82" i="1"/>
  <c r="L81" i="1"/>
  <c r="L80" i="1"/>
  <c r="I88" i="1"/>
  <c r="I87" i="1"/>
  <c r="I86" i="1"/>
  <c r="I85" i="1"/>
  <c r="I84" i="1"/>
  <c r="I83" i="1"/>
  <c r="I82" i="1"/>
  <c r="I81" i="1"/>
  <c r="I80" i="1"/>
  <c r="F82" i="1"/>
  <c r="F83" i="1"/>
  <c r="F84" i="1"/>
  <c r="F85" i="1"/>
  <c r="F86" i="1"/>
  <c r="F87" i="1"/>
  <c r="F88" i="1"/>
  <c r="F81" i="1"/>
  <c r="F80" i="1"/>
  <c r="AJ88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0" i="1"/>
  <c r="F59" i="1"/>
  <c r="AJ7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X58" i="1"/>
  <c r="X57" i="1"/>
  <c r="X56" i="1"/>
  <c r="X55" i="1"/>
  <c r="X54" i="1"/>
  <c r="X53" i="1"/>
  <c r="X52" i="1"/>
  <c r="X51" i="1"/>
  <c r="X50" i="1"/>
  <c r="X49" i="1"/>
  <c r="X48" i="1"/>
  <c r="X47" i="1"/>
  <c r="U58" i="1"/>
  <c r="U57" i="1"/>
  <c r="U56" i="1"/>
  <c r="U55" i="1"/>
  <c r="U54" i="1"/>
  <c r="U53" i="1"/>
  <c r="U52" i="1"/>
  <c r="U51" i="1"/>
  <c r="U50" i="1"/>
  <c r="U49" i="1"/>
  <c r="U48" i="1"/>
  <c r="U47" i="1"/>
  <c r="R58" i="1"/>
  <c r="R57" i="1"/>
  <c r="R56" i="1"/>
  <c r="R55" i="1"/>
  <c r="R54" i="1"/>
  <c r="R53" i="1"/>
  <c r="R52" i="1"/>
  <c r="R51" i="1"/>
  <c r="R50" i="1"/>
  <c r="R49" i="1"/>
  <c r="R48" i="1"/>
  <c r="R47" i="1"/>
  <c r="O58" i="1"/>
  <c r="O57" i="1"/>
  <c r="O56" i="1"/>
  <c r="O55" i="1"/>
  <c r="O54" i="1"/>
  <c r="O53" i="1"/>
  <c r="O52" i="1"/>
  <c r="O51" i="1"/>
  <c r="O50" i="1"/>
  <c r="O49" i="1"/>
  <c r="O48" i="1"/>
  <c r="O47" i="1"/>
  <c r="L58" i="1"/>
  <c r="L57" i="1"/>
  <c r="L56" i="1"/>
  <c r="L55" i="1"/>
  <c r="L54" i="1"/>
  <c r="L53" i="1"/>
  <c r="L52" i="1"/>
  <c r="L51" i="1"/>
  <c r="L50" i="1"/>
  <c r="L49" i="1"/>
  <c r="L48" i="1"/>
  <c r="L47" i="1"/>
  <c r="I58" i="1"/>
  <c r="I57" i="1"/>
  <c r="I56" i="1"/>
  <c r="I55" i="1"/>
  <c r="I54" i="1"/>
  <c r="I53" i="1"/>
  <c r="I52" i="1"/>
  <c r="I51" i="1"/>
  <c r="I50" i="1"/>
  <c r="I49" i="1"/>
  <c r="I48" i="1"/>
  <c r="I47" i="1"/>
  <c r="F49" i="1"/>
  <c r="F50" i="1"/>
  <c r="F51" i="1"/>
  <c r="F52" i="1"/>
  <c r="F53" i="1"/>
  <c r="F54" i="1"/>
  <c r="F55" i="1"/>
  <c r="F56" i="1"/>
  <c r="F57" i="1"/>
  <c r="F58" i="1"/>
  <c r="F48" i="1"/>
  <c r="F47" i="1"/>
  <c r="AG46" i="1"/>
  <c r="AG45" i="1"/>
  <c r="AG44" i="1"/>
  <c r="AG43" i="1"/>
  <c r="AG42" i="1"/>
  <c r="AG41" i="1"/>
  <c r="AG40" i="1"/>
  <c r="AG39" i="1"/>
  <c r="AG38" i="1"/>
  <c r="AD46" i="1"/>
  <c r="AD45" i="1"/>
  <c r="AD44" i="1"/>
  <c r="AD43" i="1"/>
  <c r="AD42" i="1"/>
  <c r="AD41" i="1"/>
  <c r="AD40" i="1"/>
  <c r="AD39" i="1"/>
  <c r="AD38" i="1"/>
  <c r="AA46" i="1"/>
  <c r="AA45" i="1"/>
  <c r="AA44" i="1"/>
  <c r="AA43" i="1"/>
  <c r="AA42" i="1"/>
  <c r="AA41" i="1"/>
  <c r="AA40" i="1"/>
  <c r="AA39" i="1"/>
  <c r="AA38" i="1"/>
  <c r="X46" i="1"/>
  <c r="X45" i="1"/>
  <c r="X44" i="1"/>
  <c r="X43" i="1"/>
  <c r="X42" i="1"/>
  <c r="X41" i="1"/>
  <c r="X40" i="1"/>
  <c r="X39" i="1"/>
  <c r="X38" i="1"/>
  <c r="U46" i="1"/>
  <c r="U45" i="1"/>
  <c r="U44" i="1"/>
  <c r="U43" i="1"/>
  <c r="U42" i="1"/>
  <c r="U41" i="1"/>
  <c r="U40" i="1"/>
  <c r="U39" i="1"/>
  <c r="U38" i="1"/>
  <c r="R46" i="1"/>
  <c r="R45" i="1"/>
  <c r="R44" i="1"/>
  <c r="R43" i="1"/>
  <c r="R42" i="1"/>
  <c r="R41" i="1"/>
  <c r="R40" i="1"/>
  <c r="R39" i="1"/>
  <c r="R38" i="1"/>
  <c r="O46" i="1"/>
  <c r="O45" i="1"/>
  <c r="O44" i="1"/>
  <c r="O43" i="1"/>
  <c r="O42" i="1"/>
  <c r="O41" i="1"/>
  <c r="O40" i="1"/>
  <c r="O39" i="1"/>
  <c r="O38" i="1"/>
  <c r="L46" i="1"/>
  <c r="L45" i="1"/>
  <c r="L44" i="1"/>
  <c r="L43" i="1"/>
  <c r="L42" i="1"/>
  <c r="L41" i="1"/>
  <c r="L40" i="1"/>
  <c r="L39" i="1"/>
  <c r="L38" i="1"/>
  <c r="I46" i="1"/>
  <c r="I45" i="1"/>
  <c r="I44" i="1"/>
  <c r="I43" i="1"/>
  <c r="I42" i="1"/>
  <c r="I41" i="1"/>
  <c r="I40" i="1"/>
  <c r="I39" i="1"/>
  <c r="I38" i="1"/>
  <c r="F40" i="1"/>
  <c r="F41" i="1"/>
  <c r="F42" i="1"/>
  <c r="F43" i="1"/>
  <c r="F44" i="1"/>
  <c r="F45" i="1"/>
  <c r="F46" i="1"/>
  <c r="F39" i="1"/>
  <c r="F38" i="1"/>
  <c r="AG37" i="1"/>
  <c r="AG36" i="1"/>
  <c r="AG35" i="1"/>
  <c r="AG34" i="1"/>
  <c r="AG33" i="1"/>
  <c r="AG32" i="1"/>
  <c r="AD37" i="1"/>
  <c r="AD36" i="1"/>
  <c r="AD35" i="1"/>
  <c r="AD34" i="1"/>
  <c r="AD33" i="1"/>
  <c r="AD32" i="1"/>
  <c r="AA37" i="1"/>
  <c r="AA36" i="1"/>
  <c r="AA35" i="1"/>
  <c r="AA34" i="1"/>
  <c r="AA33" i="1"/>
  <c r="AA32" i="1"/>
  <c r="X37" i="1"/>
  <c r="X36" i="1"/>
  <c r="X35" i="1"/>
  <c r="X34" i="1"/>
  <c r="X33" i="1"/>
  <c r="X32" i="1"/>
  <c r="U37" i="1"/>
  <c r="U36" i="1"/>
  <c r="U35" i="1"/>
  <c r="U34" i="1"/>
  <c r="U33" i="1"/>
  <c r="U32" i="1"/>
  <c r="R37" i="1"/>
  <c r="R36" i="1"/>
  <c r="R35" i="1"/>
  <c r="R34" i="1"/>
  <c r="R33" i="1"/>
  <c r="R32" i="1"/>
  <c r="O37" i="1"/>
  <c r="O36" i="1"/>
  <c r="O35" i="1"/>
  <c r="O34" i="1"/>
  <c r="O33" i="1"/>
  <c r="O32" i="1"/>
  <c r="L37" i="1"/>
  <c r="L36" i="1"/>
  <c r="L35" i="1"/>
  <c r="L34" i="1"/>
  <c r="L33" i="1"/>
  <c r="L32" i="1"/>
  <c r="I37" i="1"/>
  <c r="I36" i="1"/>
  <c r="I35" i="1"/>
  <c r="I34" i="1"/>
  <c r="I33" i="1"/>
  <c r="I32" i="1"/>
  <c r="F34" i="1"/>
  <c r="F35" i="1"/>
  <c r="F36" i="1"/>
  <c r="F37" i="1"/>
  <c r="F33" i="1"/>
  <c r="F32" i="1"/>
  <c r="AJ58" i="1"/>
  <c r="AJ46" i="1"/>
  <c r="AJ37" i="1"/>
  <c r="AG31" i="1"/>
  <c r="AG30" i="1"/>
  <c r="AG29" i="1"/>
  <c r="AG28" i="1"/>
  <c r="AG27" i="1"/>
  <c r="AG26" i="1"/>
  <c r="AG25" i="1"/>
  <c r="AG24" i="1"/>
  <c r="AG23" i="1"/>
  <c r="AF23" i="1"/>
  <c r="AF24" i="1"/>
  <c r="AF25" i="1"/>
  <c r="AF26" i="1"/>
  <c r="AF27" i="1"/>
  <c r="AF28" i="1"/>
  <c r="AF29" i="1"/>
  <c r="AF30" i="1"/>
  <c r="AF31" i="1"/>
  <c r="F4" i="1"/>
  <c r="AG4" i="1"/>
  <c r="AD4" i="1"/>
  <c r="AA4" i="1"/>
  <c r="X4" i="1"/>
  <c r="U4" i="1"/>
  <c r="R4" i="1"/>
  <c r="O4" i="1"/>
  <c r="L4" i="1"/>
  <c r="I4" i="1"/>
  <c r="F5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AJ22" i="1"/>
  <c r="H121" i="1"/>
  <c r="D102" i="2" l="1"/>
  <c r="D95" i="2"/>
  <c r="D89" i="2"/>
  <c r="D87" i="2"/>
  <c r="D78" i="2"/>
  <c r="D45" i="2"/>
  <c r="D57" i="2"/>
  <c r="D36" i="2"/>
  <c r="D30" i="2"/>
  <c r="D21" i="2"/>
  <c r="D2" i="2"/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3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3" i="1"/>
  <c r="AI106" i="1" l="1"/>
  <c r="AI102" i="1"/>
  <c r="AI98" i="1"/>
  <c r="AI94" i="1"/>
  <c r="AI90" i="1"/>
  <c r="AI86" i="1"/>
  <c r="AI82" i="1"/>
  <c r="AI78" i="1"/>
  <c r="AI74" i="1"/>
  <c r="AI70" i="1"/>
  <c r="AI66" i="1"/>
  <c r="AI62" i="1"/>
  <c r="AI58" i="1"/>
  <c r="AI54" i="1"/>
  <c r="AI50" i="1"/>
  <c r="AI46" i="1"/>
  <c r="AI42" i="1"/>
  <c r="AI38" i="1"/>
  <c r="AI34" i="1"/>
  <c r="AI22" i="1"/>
  <c r="AI18" i="1"/>
  <c r="AI14" i="1"/>
  <c r="AI10" i="1"/>
  <c r="AI6" i="1"/>
  <c r="AI99" i="1"/>
  <c r="AI67" i="1"/>
  <c r="AI35" i="1"/>
  <c r="AI3" i="1"/>
  <c r="AI7" i="1"/>
  <c r="AI11" i="1"/>
  <c r="AI15" i="1"/>
  <c r="AI21" i="1"/>
  <c r="AI33" i="1"/>
  <c r="AI39" i="1"/>
  <c r="AI43" i="1"/>
  <c r="AI47" i="1"/>
  <c r="AI53" i="1"/>
  <c r="AI57" i="1"/>
  <c r="AI61" i="1"/>
  <c r="AI65" i="1"/>
  <c r="AI71" i="1"/>
  <c r="AI75" i="1"/>
  <c r="AI79" i="1"/>
  <c r="AI85" i="1"/>
  <c r="AI89" i="1"/>
  <c r="AI93" i="1"/>
  <c r="AI97" i="1"/>
  <c r="AI103" i="1"/>
  <c r="AI104" i="1"/>
  <c r="AI100" i="1"/>
  <c r="AI96" i="1"/>
  <c r="AI92" i="1"/>
  <c r="AI88" i="1"/>
  <c r="AI84" i="1"/>
  <c r="AI80" i="1"/>
  <c r="AI76" i="1"/>
  <c r="AI72" i="1"/>
  <c r="AI68" i="1"/>
  <c r="AI64" i="1"/>
  <c r="AI60" i="1"/>
  <c r="AI56" i="1"/>
  <c r="AI52" i="1"/>
  <c r="AI48" i="1"/>
  <c r="AI44" i="1"/>
  <c r="AI40" i="1"/>
  <c r="AI36" i="1"/>
  <c r="AI32" i="1"/>
  <c r="AI20" i="1"/>
  <c r="AI16" i="1"/>
  <c r="AI12" i="1"/>
  <c r="AI8" i="1"/>
  <c r="AI4" i="1"/>
  <c r="AI83" i="1"/>
  <c r="AI51" i="1"/>
  <c r="AI19" i="1"/>
  <c r="AI5" i="1"/>
  <c r="AI9" i="1"/>
  <c r="AI13" i="1"/>
  <c r="AI17" i="1"/>
  <c r="AI37" i="1"/>
  <c r="AI41" i="1"/>
  <c r="AI45" i="1"/>
  <c r="AI49" i="1"/>
  <c r="AI55" i="1"/>
  <c r="AI59" i="1"/>
  <c r="AI63" i="1"/>
  <c r="AI69" i="1"/>
  <c r="AI73" i="1"/>
  <c r="AI77" i="1"/>
  <c r="AI81" i="1"/>
  <c r="AI87" i="1"/>
  <c r="AI91" i="1"/>
  <c r="AI95" i="1"/>
  <c r="AI101" i="1"/>
  <c r="AI105" i="1"/>
  <c r="AD30" i="1"/>
  <c r="AA31" i="1"/>
  <c r="AA23" i="1"/>
  <c r="X24" i="1"/>
  <c r="U25" i="1"/>
  <c r="R26" i="1"/>
  <c r="O27" i="1"/>
  <c r="L28" i="1"/>
  <c r="I29" i="1"/>
  <c r="AD31" i="1"/>
  <c r="AD23" i="1"/>
  <c r="AA24" i="1"/>
  <c r="X25" i="1"/>
  <c r="U26" i="1"/>
  <c r="R27" i="1"/>
  <c r="O28" i="1"/>
  <c r="L29" i="1"/>
  <c r="I30" i="1"/>
  <c r="AD28" i="1"/>
  <c r="AA29" i="1"/>
  <c r="X30" i="1"/>
  <c r="U31" i="1"/>
  <c r="U23" i="1"/>
  <c r="R24" i="1"/>
  <c r="O25" i="1"/>
  <c r="L26" i="1"/>
  <c r="I27" i="1"/>
  <c r="AD29" i="1"/>
  <c r="AA30" i="1"/>
  <c r="X31" i="1"/>
  <c r="X23" i="1"/>
  <c r="U24" i="1"/>
  <c r="R25" i="1"/>
  <c r="O26" i="1"/>
  <c r="I28" i="1"/>
  <c r="L23" i="1"/>
  <c r="AJ31" i="1"/>
  <c r="AD26" i="1" s="1"/>
  <c r="F31" i="1"/>
  <c r="F23" i="1" l="1"/>
  <c r="AI23" i="1" s="1"/>
  <c r="F28" i="1"/>
  <c r="F29" i="1"/>
  <c r="F30" i="1"/>
  <c r="F27" i="1"/>
  <c r="F24" i="1"/>
  <c r="F25" i="1"/>
  <c r="F26" i="1"/>
  <c r="I24" i="1"/>
  <c r="L31" i="1"/>
  <c r="L27" i="1"/>
  <c r="O30" i="1"/>
  <c r="R29" i="1"/>
  <c r="U28" i="1"/>
  <c r="X27" i="1"/>
  <c r="AA26" i="1"/>
  <c r="AD25" i="1"/>
  <c r="I23" i="1"/>
  <c r="I31" i="1"/>
  <c r="AI31" i="1" s="1"/>
  <c r="L30" i="1"/>
  <c r="O29" i="1"/>
  <c r="R28" i="1"/>
  <c r="U27" i="1"/>
  <c r="X26" i="1"/>
  <c r="AA25" i="1"/>
  <c r="AD24" i="1"/>
  <c r="I26" i="1"/>
  <c r="L25" i="1"/>
  <c r="O24" i="1"/>
  <c r="R23" i="1"/>
  <c r="R31" i="1"/>
  <c r="U30" i="1"/>
  <c r="X29" i="1"/>
  <c r="AA28" i="1"/>
  <c r="AD27" i="1"/>
  <c r="I25" i="1"/>
  <c r="L24" i="1"/>
  <c r="O23" i="1"/>
  <c r="O31" i="1"/>
  <c r="R30" i="1"/>
  <c r="U29" i="1"/>
  <c r="X28" i="1"/>
  <c r="AA27" i="1"/>
  <c r="AI25" i="1" l="1"/>
  <c r="AI27" i="1"/>
  <c r="AI29" i="1"/>
  <c r="AI26" i="1"/>
  <c r="AI24" i="1"/>
  <c r="AI30" i="1"/>
  <c r="AI28" i="1"/>
</calcChain>
</file>

<file path=xl/sharedStrings.xml><?xml version="1.0" encoding="utf-8"?>
<sst xmlns="http://schemas.openxmlformats.org/spreadsheetml/2006/main" count="300" uniqueCount="123">
  <si>
    <t>อำเภอ</t>
  </si>
  <si>
    <t>ตำบล</t>
  </si>
  <si>
    <t>โคเนื้อ (ตัว)</t>
  </si>
  <si>
    <t>โคนม (ตัว)</t>
  </si>
  <si>
    <t>กระบือ (ตัว)</t>
  </si>
  <si>
    <t>หมู (ตัว)</t>
  </si>
  <si>
    <t>ไก่ (ตัว)</t>
  </si>
  <si>
    <t>เป็ด (ตัว)</t>
  </si>
  <si>
    <t>แพะ (ตัว)</t>
  </si>
  <si>
    <t>แกะ (ตัว)</t>
  </si>
  <si>
    <t>นกกระทา (ตัว)</t>
  </si>
  <si>
    <t>สัตว์อื่นๆ (ตัว)</t>
  </si>
  <si>
    <t>พืชอาหารสัตว์ (ไร่)</t>
  </si>
  <si>
    <t/>
  </si>
  <si>
    <t>เมืองชลบุรี</t>
  </si>
  <si>
    <t>บางปลาสร้อย</t>
  </si>
  <si>
    <t>มะขามหย่ง</t>
  </si>
  <si>
    <t>บ้านโขด</t>
  </si>
  <si>
    <t>แสนสุข</t>
  </si>
  <si>
    <t>บ้านสวน</t>
  </si>
  <si>
    <t>หนองรี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</si>
  <si>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</si>
  <si>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</si>
  <si>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</si>
  <si>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</si>
  <si>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</si>
  <si>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</si>
  <si>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</si>
  <si>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</si>
  <si>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</si>
  <si>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</si>
  <si>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</si>
  <si>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</si>
  <si>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</si>
  <si>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</si>
  <si>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</si>
  <si>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</si>
  <si>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</si>
  <si>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</si>
  <si>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</si>
  <si>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</si>
  <si>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</t>
  </si>
  <si>
    <t>คลองพลู</t>
  </si>
  <si>
    <t>หนองเสือช้าง</t>
  </si>
  <si>
    <t>ห้างสูง</t>
  </si>
  <si>
    <t>เขาซก</t>
  </si>
  <si>
    <t>บางละมุง</t>
  </si>
  <si>
    <t>หนองปรือ</t>
  </si>
  <si>
    <t>หนองปลาไหล</t>
  </si>
  <si>
    <t>โป่ง</t>
  </si>
  <si>
    <t>เขาไม้แก้ว</t>
  </si>
  <si>
    <t>ห้วยใหญ่</t>
  </si>
  <si>
    <t>ตะเคียนเตี้ย</t>
  </si>
  <si>
    <t>นาเกลือ</t>
  </si>
  <si>
    <t>พานทอง</t>
  </si>
  <si>
    <t>หนองตำลึง</t>
  </si>
  <si>
    <t>มาบโป่ง</t>
  </si>
  <si>
    <t>หนองกะขะ</t>
  </si>
  <si>
    <t>หนองหงษ์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</si>
  <si>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</si>
  <si>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</si>
  <si>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</si>
  <si>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</si>
  <si>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</si>
  <si>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บางหัก</t>
  </si>
  <si>
    <t>พนัสนิคม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</si>
  <si>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</si>
  <si>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</si>
  <si>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</si>
  <si>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</si>
  <si>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</si>
  <si>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</si>
  <si>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วัดโบสถ์</t>
  </si>
  <si>
    <t>กุฎโง้ง</t>
  </si>
  <si>
    <t>หัวถนน</t>
  </si>
  <si>
    <t>ท่าข้าม</t>
  </si>
  <si>
    <t>หนองขยาด</t>
  </si>
  <si>
    <t>ทุ่งขวาง</t>
  </si>
  <si>
    <t>หนองเหียง</t>
  </si>
  <si>
    <t>นาวังหิน</t>
  </si>
  <si>
    <t>บ้านช้าง</t>
  </si>
  <si>
    <t>โคกเพลาะ</t>
  </si>
  <si>
    <t>ไร่หลักทอง</t>
  </si>
  <si>
    <t>นามะตูม</t>
  </si>
  <si>
    <t>ศรีราชา</t>
  </si>
  <si>
    <t>สุรศักดิ์</t>
  </si>
  <si>
    <t>ทุ่งสุขลา</t>
  </si>
  <si>
    <t>บึง</t>
  </si>
  <si>
    <t>หนองขาม</t>
  </si>
  <si>
    <t>เขาคันทรง</t>
  </si>
  <si>
    <t>บางพระ</t>
  </si>
  <si>
    <t>บ่อวิน</t>
  </si>
  <si>
    <t>เกาะสีชัง</t>
  </si>
  <si>
    <t>ท่าเทววงษ์</t>
  </si>
  <si>
    <t>สัตหีบ</t>
  </si>
  <si>
    <t>นาจอมเทียน</t>
  </si>
  <si>
    <t>พลูตาหลวง</t>
  </si>
  <si>
    <t>บางเสร่</t>
  </si>
  <si>
    <t>แสมสาร</t>
  </si>
  <si>
    <t>บ่อทอง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</si>
  <si>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</si>
  <si>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</si>
  <si>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</si>
  <si>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</si>
  <si>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</si>
  <si>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</t>
  </si>
  <si>
    <t>ท่าบุญมี</t>
  </si>
  <si>
    <t>ชนิด</t>
  </si>
  <si>
    <t>พื้นที่</t>
  </si>
  <si>
    <t>โคนม</t>
  </si>
  <si>
    <t>ตร.ว.</t>
  </si>
  <si>
    <t>สุกร</t>
  </si>
  <si>
    <t>โคเนื้อ</t>
  </si>
  <si>
    <t>ไก่ไข่20</t>
  </si>
  <si>
    <t>ไก่เนื้อ25</t>
  </si>
  <si>
    <t>แพะ</t>
  </si>
  <si>
    <t>แกะ</t>
  </si>
  <si>
    <t>พื้นที่(ตร.ว.)</t>
  </si>
  <si>
    <t>พื้นที่รวม(ไร่)</t>
  </si>
  <si>
    <t>กระบือ</t>
  </si>
  <si>
    <t>นกกระทา</t>
  </si>
  <si>
    <t>ไร่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</si>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</sst>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#,##0.00_ ;\-#,##0.00\ "/>
  </numFmts>
  <fonts count="5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0"/>
      <color rgb="FF000000"/>
      <name val="Arial"/>
    </font>
    <font>
      <sz val="11"/>
      <name val="Tahoma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187" fontId="2" fillId="0" borderId="1" xfId="1" applyNumberFormat="1" applyFont="1" applyFill="1" applyBorder="1" applyAlignment="1">
      <alignment horizontal="right" vertical="top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187" fontId="2" fillId="2" borderId="1" xfId="1" applyNumberFormat="1" applyFont="1" applyFill="1" applyBorder="1" applyAlignment="1">
      <alignment horizontal="right" vertical="top" wrapText="1" readingOrder="1"/>
    </xf>
    <xf numFmtId="0" fontId="0" fillId="0" borderId="0" xfId="0" applyFill="1"/>
    <xf numFmtId="188" fontId="2" fillId="2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3" borderId="1" xfId="1" applyNumberFormat="1" applyFont="1" applyFill="1" applyBorder="1" applyAlignment="1">
      <alignment horizontal="center" vertical="center" wrapText="1" readingOrder="1"/>
    </xf>
    <xf numFmtId="188" fontId="2" fillId="3" borderId="1" xfId="1" applyNumberFormat="1" applyFont="1" applyFill="1" applyBorder="1" applyAlignment="1">
      <alignment horizontal="right" vertical="top" wrapText="1" readingOrder="1"/>
    </xf>
    <xf numFmtId="187" fontId="2" fillId="4" borderId="1" xfId="1" applyNumberFormat="1" applyFont="1" applyFill="1" applyBorder="1" applyAlignment="1">
      <alignment horizontal="right" vertical="top" wrapText="1" readingOrder="1"/>
    </xf>
    <xf numFmtId="188" fontId="2" fillId="4" borderId="1" xfId="1" applyNumberFormat="1" applyFont="1" applyFill="1" applyBorder="1" applyAlignment="1">
      <alignment horizontal="right" vertical="top" wrapText="1" readingOrder="1"/>
    </xf>
    <xf numFmtId="0" fontId="2" fillId="4" borderId="1" xfId="1" applyNumberFormat="1" applyFont="1" applyFill="1" applyBorder="1" applyAlignment="1">
      <alignment horizontal="right" vertical="top" wrapText="1" readingOrder="1"/>
    </xf>
    <xf numFmtId="0" fontId="2" fillId="5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horizontal="right" vertical="top" wrapText="1" readingOrder="1"/>
    </xf>
    <xf numFmtId="187" fontId="2" fillId="5" borderId="1" xfId="1" applyNumberFormat="1" applyFont="1" applyFill="1" applyBorder="1" applyAlignment="1">
      <alignment horizontal="right" vertical="top" wrapText="1" readingOrder="1"/>
    </xf>
    <xf numFmtId="188" fontId="2" fillId="5" borderId="1" xfId="1" applyNumberFormat="1" applyFont="1" applyFill="1" applyBorder="1" applyAlignment="1">
      <alignment horizontal="right" vertical="top" wrapText="1" readingOrder="1"/>
    </xf>
    <xf numFmtId="0" fontId="0" fillId="3" borderId="0" xfId="0" applyFill="1"/>
    <xf numFmtId="4" fontId="0" fillId="0" borderId="0" xfId="0" applyNumberFormat="1"/>
    <xf numFmtId="0" fontId="4" fillId="5" borderId="2" xfId="1" applyNumberFormat="1" applyFont="1" applyFill="1" applyBorder="1" applyAlignment="1">
      <alignment vertical="top" wrapText="1" readingOrder="1"/>
    </xf>
    <xf numFmtId="187" fontId="0" fillId="0" borderId="0" xfId="0" applyNumberFormat="1"/>
    <xf numFmtId="188" fontId="0" fillId="0" borderId="0" xfId="0" applyNumberFormat="1"/>
  </cellXfs>
  <cellStyles count="2">
    <cellStyle name="Normal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21"/>
  <sheetViews>
    <sheetView tabSelected="1" workbookViewId="0">
      <selection activeCell="AJ3" sqref="AJ3"/>
    </sheetView>
  </sheetViews>
  <sheetFormatPr defaultRowHeight="14.25" x14ac:dyDescent="0.2"/>
  <cols>
    <col min="2" max="2" width="10.875" customWidth="1"/>
    <col min="5" max="6" width="9" style="8"/>
    <col min="28" max="28" width="10.625" customWidth="1"/>
    <col min="31" max="31" width="10.25" customWidth="1"/>
  </cols>
  <sheetData>
    <row r="2" spans="1:36" ht="25.5" x14ac:dyDescent="0.2">
      <c r="A2" s="1" t="s">
        <v>0</v>
      </c>
      <c r="B2" s="1" t="s">
        <v>1</v>
      </c>
      <c r="C2" s="1"/>
      <c r="D2" s="1" t="s">
        <v>2</v>
      </c>
      <c r="E2" s="10" t="s">
        <v>117</v>
      </c>
      <c r="F2" s="6" t="s">
        <v>118</v>
      </c>
      <c r="G2" s="1" t="s">
        <v>3</v>
      </c>
      <c r="H2" s="10" t="s">
        <v>117</v>
      </c>
      <c r="I2" s="6" t="s">
        <v>118</v>
      </c>
      <c r="J2" s="1" t="s">
        <v>4</v>
      </c>
      <c r="K2" s="10" t="s">
        <v>117</v>
      </c>
      <c r="L2" s="6" t="s">
        <v>118</v>
      </c>
      <c r="M2" s="1" t="s">
        <v>5</v>
      </c>
      <c r="N2" s="10" t="s">
        <v>117</v>
      </c>
      <c r="O2" s="6" t="s">
        <v>118</v>
      </c>
      <c r="P2" s="1" t="s">
        <v>6</v>
      </c>
      <c r="Q2" s="10" t="s">
        <v>117</v>
      </c>
      <c r="R2" s="6" t="s">
        <v>118</v>
      </c>
      <c r="S2" s="1" t="s">
        <v>7</v>
      </c>
      <c r="T2" s="10" t="s">
        <v>117</v>
      </c>
      <c r="U2" s="6" t="s">
        <v>118</v>
      </c>
      <c r="V2" s="1" t="s">
        <v>8</v>
      </c>
      <c r="W2" s="10" t="s">
        <v>117</v>
      </c>
      <c r="X2" s="6" t="s">
        <v>118</v>
      </c>
      <c r="Y2" s="1" t="s">
        <v>9</v>
      </c>
      <c r="Z2" s="10" t="s">
        <v>117</v>
      </c>
      <c r="AA2" s="6" t="s">
        <v>118</v>
      </c>
      <c r="AB2" s="1" t="s">
        <v>10</v>
      </c>
      <c r="AC2" s="10" t="s">
        <v>117</v>
      </c>
      <c r="AD2" s="6" t="s">
        <v>118</v>
      </c>
      <c r="AE2" s="1" t="s">
        <v>11</v>
      </c>
      <c r="AF2" s="10" t="s">
        <v>117</v>
      </c>
      <c r="AG2" s="6" t="s">
        <v>118</v>
      </c>
      <c r="AH2" s="6" t="s">
        <v>12</v>
      </c>
      <c r="AI2" s="11" t="s">
        <v>122</v>
      </c>
    </row>
    <row r="3" spans="1:36" x14ac:dyDescent="0.2">
      <c r="A3" s="15" t="s">
        <v>13</v>
      </c>
      <c r="B3" s="15" t="s">
        <v>13</v>
      </c>
      <c r="C3" s="15"/>
      <c r="D3" s="13">
        <v>19759</v>
      </c>
      <c r="E3" s="13">
        <f>D3*$B$113</f>
        <v>45445.7</v>
      </c>
      <c r="F3" s="14">
        <f>SUM(F4,F23,F32,F38,F47,F59,F80,F89,F91,F97,F104)</f>
        <v>2133.4746392539018</v>
      </c>
      <c r="G3" s="13">
        <v>1796</v>
      </c>
      <c r="H3" s="13">
        <f>G3*$B$111</f>
        <v>4130.7999999999993</v>
      </c>
      <c r="I3" s="14">
        <f>SUM(I4,I23,I32,I38,I47,I59,I80,I89,I91,I97,I104)</f>
        <v>238.49406598160343</v>
      </c>
      <c r="J3" s="13">
        <v>7433</v>
      </c>
      <c r="K3" s="13">
        <f>J3*$B$115</f>
        <v>9291.25</v>
      </c>
      <c r="L3" s="14">
        <f>SUM(L4,L23,L32,L38,L47,L59,L80,L89,L91,L97,L104)</f>
        <v>853.10936276121379</v>
      </c>
      <c r="M3" s="13">
        <v>523467</v>
      </c>
      <c r="N3" s="13">
        <f>M3*$B$112</f>
        <v>229016.8125</v>
      </c>
      <c r="O3" s="14">
        <f>SUM(O4,O23,O32,O38,O47,O59,O80,O89,O91,O97,O104)</f>
        <v>16274.309376359171</v>
      </c>
      <c r="P3" s="13">
        <v>31886452</v>
      </c>
      <c r="Q3" s="13">
        <f>(P3/20)*$B$114</f>
        <v>398580.65</v>
      </c>
      <c r="R3" s="14">
        <f>SUM(R4,R23,R32,R38,R47,R59,R80,R89,R91,R97,R104)</f>
        <v>25261.394689561414</v>
      </c>
      <c r="S3" s="13">
        <v>325557</v>
      </c>
      <c r="T3" s="13">
        <f>(S3/20)*$B$114</f>
        <v>4069.4625000000001</v>
      </c>
      <c r="U3" s="14">
        <f>SUM(U4,U23,U32,U38,U47,U59,U80,U89,U91,U97,U104)</f>
        <v>293.20961378700071</v>
      </c>
      <c r="V3" s="13">
        <v>6004</v>
      </c>
      <c r="W3" s="13">
        <f>V3*$B$117</f>
        <v>2251.5</v>
      </c>
      <c r="X3" s="14">
        <f>SUM(X4,X23,X32,X38,X47,X59,X80,X89,X91,X97,X104)</f>
        <v>109.4854083419028</v>
      </c>
      <c r="Y3" s="13">
        <v>1917</v>
      </c>
      <c r="Z3" s="13">
        <f>Y3*$B$118</f>
        <v>718.875</v>
      </c>
      <c r="AA3" s="14">
        <f>SUM(AA4,AA23,AA32,AA38,AA47,AA59,AA80,AA89,AA91,AA97,AA104)</f>
        <v>39.349889258485604</v>
      </c>
      <c r="AB3" s="13">
        <v>42486</v>
      </c>
      <c r="AC3" s="13">
        <f>AB3*$B$119</f>
        <v>116.83649999999999</v>
      </c>
      <c r="AD3" s="14">
        <f>SUM(AD4,AD23,AD32,AD38,AD47,AD59,AD80,AD89,AD91,AD97,AD104)</f>
        <v>9.4586641837267553</v>
      </c>
      <c r="AE3" s="13">
        <v>16613</v>
      </c>
      <c r="AF3" s="13">
        <f>AE3*$B$111</f>
        <v>38209.899999999994</v>
      </c>
      <c r="AG3" s="14">
        <f>SUM(AG4,AG23,AG32,AG38,AG47,AG59,AG80,AG89,AG91,AG97,AG104)</f>
        <v>2679.7342905115756</v>
      </c>
      <c r="AH3" s="13">
        <v>431</v>
      </c>
      <c r="AI3" s="14">
        <f>SUM(F3,I3,L3,O3,R3,U3,X3,AA3,AD3,AG3,AH3)</f>
        <v>48323.01999999999</v>
      </c>
    </row>
    <row r="4" spans="1:36" x14ac:dyDescent="0.2">
      <c r="A4" s="16" t="s">
        <v>14</v>
      </c>
      <c r="B4" s="17" t="s">
        <v>13</v>
      </c>
      <c r="C4" s="17"/>
      <c r="D4" s="18">
        <v>558</v>
      </c>
      <c r="E4" s="18">
        <f t="shared" ref="E4:E67" si="0">D4*$B$113</f>
        <v>1283.3999999999999</v>
      </c>
      <c r="F4" s="19">
        <f>(E4/$AJ$22)*$H$110</f>
        <v>273.16364265129658</v>
      </c>
      <c r="G4" s="18">
        <v>0</v>
      </c>
      <c r="H4" s="18">
        <f t="shared" ref="H4:H67" si="1">G4*$B$111</f>
        <v>0</v>
      </c>
      <c r="I4" s="19">
        <f>(H4/$AJ$22)*$H$110</f>
        <v>0</v>
      </c>
      <c r="J4" s="18">
        <v>603</v>
      </c>
      <c r="K4" s="18">
        <f t="shared" ref="K4:K67" si="2">J4*$B$115</f>
        <v>753.75</v>
      </c>
      <c r="L4" s="19">
        <f>(K4/$AJ$22)*$H$110</f>
        <v>160.43096123454481</v>
      </c>
      <c r="M4" s="18">
        <v>71</v>
      </c>
      <c r="N4" s="18">
        <f t="shared" ref="N4:N67" si="3">M4*$B$112</f>
        <v>31.0625</v>
      </c>
      <c r="O4" s="19">
        <f>(N4/$AJ$22)*$H$110</f>
        <v>6.6114583527005619</v>
      </c>
      <c r="P4" s="18">
        <v>27065</v>
      </c>
      <c r="Q4" s="18">
        <f t="shared" ref="Q4:Q67" si="4">(P4/20)*$B$114</f>
        <v>338.3125</v>
      </c>
      <c r="R4" s="19">
        <f>(Q4/$AJ$22)*$H$110</f>
        <v>72.007694292088814</v>
      </c>
      <c r="S4" s="18">
        <v>284</v>
      </c>
      <c r="T4" s="18">
        <f t="shared" ref="T4:T67" si="5">(S4/20)*$B$114</f>
        <v>3.55</v>
      </c>
      <c r="U4" s="19">
        <f>(T4/$AJ$22)*$H$110</f>
        <v>0.75559524030863567</v>
      </c>
      <c r="V4" s="18">
        <v>33</v>
      </c>
      <c r="W4" s="18">
        <f t="shared" ref="W4:W67" si="6">V4*$B$117</f>
        <v>12.375</v>
      </c>
      <c r="X4" s="19">
        <f>(W4/$AJ$22)*$H$110</f>
        <v>2.6339411545970046</v>
      </c>
      <c r="Y4" s="18">
        <v>0</v>
      </c>
      <c r="Z4" s="18">
        <f t="shared" ref="Z4:Z67" si="7">Y4*$B$118</f>
        <v>0</v>
      </c>
      <c r="AA4" s="19">
        <f>(Z4/$AJ$22)*$H$110</f>
        <v>0</v>
      </c>
      <c r="AB4" s="18">
        <v>0</v>
      </c>
      <c r="AC4" s="18">
        <f t="shared" ref="AC4:AC67" si="8">AB4*$B$119</f>
        <v>0</v>
      </c>
      <c r="AD4" s="19">
        <f>(AC4/$AJ$22)*$H$110</f>
        <v>0</v>
      </c>
      <c r="AE4" s="18">
        <v>116</v>
      </c>
      <c r="AF4" s="18">
        <f t="shared" ref="AF4:AF67" si="9">AE4*$B$111</f>
        <v>266.79999999999995</v>
      </c>
      <c r="AG4" s="19">
        <f>(AF4/$AJ$22)*$H$110</f>
        <v>56.786707074463088</v>
      </c>
      <c r="AH4" s="18">
        <v>4</v>
      </c>
      <c r="AI4" s="19">
        <f t="shared" ref="AI4:AI67" si="10">SUM(F4,I4,L4,O4,R4,U4,X4,AA4,AD4,AG4,AH4)</f>
        <v>576.3899999999993</v>
      </c>
      <c r="AJ4" s="24"/>
    </row>
    <row r="5" spans="1:36" x14ac:dyDescent="0.2">
      <c r="A5" s="5"/>
      <c r="B5" s="2" t="s">
        <v>15</v>
      </c>
      <c r="C5" s="3"/>
      <c r="D5" s="4">
        <v>0</v>
      </c>
      <c r="E5" s="4">
        <f t="shared" si="0"/>
        <v>0</v>
      </c>
      <c r="F5" s="9">
        <f>(E5/$AJ$22)*$H$110</f>
        <v>0</v>
      </c>
      <c r="G5" s="4">
        <v>0</v>
      </c>
      <c r="H5" s="4">
        <f t="shared" si="1"/>
        <v>0</v>
      </c>
      <c r="I5" s="9">
        <f>(H5/$AJ$22)*$H$110</f>
        <v>0</v>
      </c>
      <c r="J5" s="4">
        <v>6</v>
      </c>
      <c r="K5" s="4">
        <f t="shared" si="2"/>
        <v>7.5</v>
      </c>
      <c r="L5" s="9">
        <f>(K5/$AJ$22)*$H$110</f>
        <v>1.596327972483033</v>
      </c>
      <c r="M5" s="4">
        <v>0</v>
      </c>
      <c r="N5" s="4">
        <f t="shared" si="3"/>
        <v>0</v>
      </c>
      <c r="O5" s="9">
        <f>(N5/$AJ$22)*$H$110</f>
        <v>0</v>
      </c>
      <c r="P5" s="4">
        <v>500</v>
      </c>
      <c r="Q5" s="4">
        <f t="shared" si="4"/>
        <v>6.25</v>
      </c>
      <c r="R5" s="9">
        <f>(Q5/$AJ$22)*$H$110</f>
        <v>1.3302733104025275</v>
      </c>
      <c r="S5" s="4">
        <v>10</v>
      </c>
      <c r="T5" s="4">
        <f t="shared" si="5"/>
        <v>0.125</v>
      </c>
      <c r="U5" s="9">
        <f>(T5/$AJ$22)*$H$110</f>
        <v>2.6605466208050554E-2</v>
      </c>
      <c r="V5" s="4">
        <v>0</v>
      </c>
      <c r="W5" s="4">
        <f t="shared" si="6"/>
        <v>0</v>
      </c>
      <c r="X5" s="9">
        <f>(W5/$AJ$22)*$H$110</f>
        <v>0</v>
      </c>
      <c r="Y5" s="4">
        <v>0</v>
      </c>
      <c r="Z5" s="4">
        <f t="shared" si="7"/>
        <v>0</v>
      </c>
      <c r="AA5" s="9">
        <f>(Z5/$AJ$22)*$H$110</f>
        <v>0</v>
      </c>
      <c r="AB5" s="4">
        <v>0</v>
      </c>
      <c r="AC5" s="4">
        <f t="shared" si="8"/>
        <v>0</v>
      </c>
      <c r="AD5" s="9">
        <f>(AC5/$AJ$22)*$H$110</f>
        <v>0</v>
      </c>
      <c r="AE5" s="4">
        <v>0</v>
      </c>
      <c r="AF5" s="4">
        <f t="shared" si="9"/>
        <v>0</v>
      </c>
      <c r="AG5" s="9">
        <f>(AF5/$AJ$22)*$H$110</f>
        <v>0</v>
      </c>
      <c r="AH5" s="7">
        <v>0</v>
      </c>
      <c r="AI5" s="12">
        <f t="shared" si="10"/>
        <v>2.9532067490936109</v>
      </c>
    </row>
    <row r="6" spans="1:36" x14ac:dyDescent="0.2">
      <c r="A6" s="5"/>
      <c r="B6" s="2" t="s">
        <v>16</v>
      </c>
      <c r="C6" s="3"/>
      <c r="D6" s="4">
        <v>0</v>
      </c>
      <c r="E6" s="4">
        <f t="shared" si="0"/>
        <v>0</v>
      </c>
      <c r="F6" s="9">
        <f t="shared" ref="F6:F22" si="11">(E6/$AJ$22)*$H$110</f>
        <v>0</v>
      </c>
      <c r="G6" s="4">
        <v>0</v>
      </c>
      <c r="H6" s="4">
        <f t="shared" si="1"/>
        <v>0</v>
      </c>
      <c r="I6" s="9">
        <f t="shared" ref="I6:I22" si="12">(H6/$AJ$22)*$H$110</f>
        <v>0</v>
      </c>
      <c r="J6" s="4">
        <v>0</v>
      </c>
      <c r="K6" s="4">
        <f t="shared" si="2"/>
        <v>0</v>
      </c>
      <c r="L6" s="9">
        <f t="shared" ref="L6:L22" si="13">(K6/$AJ$22)*$H$110</f>
        <v>0</v>
      </c>
      <c r="M6" s="4">
        <v>0</v>
      </c>
      <c r="N6" s="4">
        <f t="shared" si="3"/>
        <v>0</v>
      </c>
      <c r="O6" s="9">
        <f t="shared" ref="O6:O22" si="14">(N6/$AJ$22)*$H$110</f>
        <v>0</v>
      </c>
      <c r="P6" s="4">
        <v>0</v>
      </c>
      <c r="Q6" s="4">
        <f t="shared" si="4"/>
        <v>0</v>
      </c>
      <c r="R6" s="9">
        <f t="shared" ref="R6:R22" si="15">(Q6/$AJ$22)*$H$110</f>
        <v>0</v>
      </c>
      <c r="S6" s="4">
        <v>0</v>
      </c>
      <c r="T6" s="4">
        <f t="shared" si="5"/>
        <v>0</v>
      </c>
      <c r="U6" s="9">
        <f t="shared" ref="U6:U22" si="16">(T6/$AJ$22)*$H$110</f>
        <v>0</v>
      </c>
      <c r="V6" s="4">
        <v>0</v>
      </c>
      <c r="W6" s="4">
        <f t="shared" si="6"/>
        <v>0</v>
      </c>
      <c r="X6" s="9">
        <f t="shared" ref="X6:X22" si="17">(W6/$AJ$22)*$H$110</f>
        <v>0</v>
      </c>
      <c r="Y6" s="4">
        <v>0</v>
      </c>
      <c r="Z6" s="4">
        <f t="shared" si="7"/>
        <v>0</v>
      </c>
      <c r="AA6" s="9">
        <f t="shared" ref="AA6:AA22" si="18">(Z6/$AJ$22)*$H$110</f>
        <v>0</v>
      </c>
      <c r="AB6" s="4">
        <v>0</v>
      </c>
      <c r="AC6" s="4">
        <f t="shared" si="8"/>
        <v>0</v>
      </c>
      <c r="AD6" s="9">
        <f t="shared" ref="AD6:AD22" si="19">(AC6/$AJ$22)*$H$110</f>
        <v>0</v>
      </c>
      <c r="AE6" s="4">
        <v>0</v>
      </c>
      <c r="AF6" s="4">
        <f t="shared" si="9"/>
        <v>0</v>
      </c>
      <c r="AG6" s="9">
        <f t="shared" ref="AG6:AG22" si="20">(AF6/$AJ$22)*$H$110</f>
        <v>0</v>
      </c>
      <c r="AH6" s="7">
        <v>0</v>
      </c>
      <c r="AI6" s="12">
        <f t="shared" si="10"/>
        <v>0</v>
      </c>
    </row>
    <row r="7" spans="1:36" x14ac:dyDescent="0.2">
      <c r="A7" s="5"/>
      <c r="B7" s="2" t="s">
        <v>17</v>
      </c>
      <c r="C7" s="3"/>
      <c r="D7" s="4">
        <v>0</v>
      </c>
      <c r="E7" s="4">
        <f t="shared" si="0"/>
        <v>0</v>
      </c>
      <c r="F7" s="9">
        <f t="shared" si="11"/>
        <v>0</v>
      </c>
      <c r="G7" s="4">
        <v>0</v>
      </c>
      <c r="H7" s="4">
        <f t="shared" si="1"/>
        <v>0</v>
      </c>
      <c r="I7" s="9">
        <f t="shared" si="12"/>
        <v>0</v>
      </c>
      <c r="J7" s="4">
        <v>0</v>
      </c>
      <c r="K7" s="4">
        <f t="shared" si="2"/>
        <v>0</v>
      </c>
      <c r="L7" s="9">
        <f t="shared" si="13"/>
        <v>0</v>
      </c>
      <c r="M7" s="4">
        <v>0</v>
      </c>
      <c r="N7" s="4">
        <f t="shared" si="3"/>
        <v>0</v>
      </c>
      <c r="O7" s="9">
        <f t="shared" si="14"/>
        <v>0</v>
      </c>
      <c r="P7" s="4">
        <v>0</v>
      </c>
      <c r="Q7" s="4">
        <f t="shared" si="4"/>
        <v>0</v>
      </c>
      <c r="R7" s="9">
        <f t="shared" si="15"/>
        <v>0</v>
      </c>
      <c r="S7" s="4">
        <v>0</v>
      </c>
      <c r="T7" s="4">
        <f t="shared" si="5"/>
        <v>0</v>
      </c>
      <c r="U7" s="9">
        <f t="shared" si="16"/>
        <v>0</v>
      </c>
      <c r="V7" s="4">
        <v>0</v>
      </c>
      <c r="W7" s="4">
        <f t="shared" si="6"/>
        <v>0</v>
      </c>
      <c r="X7" s="9">
        <f t="shared" si="17"/>
        <v>0</v>
      </c>
      <c r="Y7" s="4">
        <v>0</v>
      </c>
      <c r="Z7" s="4">
        <f t="shared" si="7"/>
        <v>0</v>
      </c>
      <c r="AA7" s="9">
        <f t="shared" si="18"/>
        <v>0</v>
      </c>
      <c r="AB7" s="4">
        <v>0</v>
      </c>
      <c r="AC7" s="4">
        <f t="shared" si="8"/>
        <v>0</v>
      </c>
      <c r="AD7" s="9">
        <f t="shared" si="19"/>
        <v>0</v>
      </c>
      <c r="AE7" s="4">
        <v>0</v>
      </c>
      <c r="AF7" s="4">
        <f t="shared" si="9"/>
        <v>0</v>
      </c>
      <c r="AG7" s="9">
        <f t="shared" si="20"/>
        <v>0</v>
      </c>
      <c r="AH7" s="7">
        <v>0</v>
      </c>
      <c r="AI7" s="12">
        <f t="shared" si="10"/>
        <v>0</v>
      </c>
    </row>
    <row r="8" spans="1:36" x14ac:dyDescent="0.2">
      <c r="A8" s="5"/>
      <c r="B8" s="2" t="s">
        <v>18</v>
      </c>
      <c r="C8" s="3"/>
      <c r="D8" s="4">
        <v>32</v>
      </c>
      <c r="E8" s="4">
        <f t="shared" si="0"/>
        <v>73.599999999999994</v>
      </c>
      <c r="F8" s="9">
        <f t="shared" si="11"/>
        <v>15.665298503300164</v>
      </c>
      <c r="G8" s="4">
        <v>0</v>
      </c>
      <c r="H8" s="4">
        <f t="shared" si="1"/>
        <v>0</v>
      </c>
      <c r="I8" s="9">
        <f t="shared" si="12"/>
        <v>0</v>
      </c>
      <c r="J8" s="4">
        <v>34</v>
      </c>
      <c r="K8" s="4">
        <f t="shared" si="2"/>
        <v>42.5</v>
      </c>
      <c r="L8" s="9">
        <f t="shared" si="13"/>
        <v>9.0458585107371867</v>
      </c>
      <c r="M8" s="4">
        <v>0</v>
      </c>
      <c r="N8" s="4">
        <f t="shared" si="3"/>
        <v>0</v>
      </c>
      <c r="O8" s="9">
        <f t="shared" si="14"/>
        <v>0</v>
      </c>
      <c r="P8" s="4">
        <v>700</v>
      </c>
      <c r="Q8" s="4">
        <f t="shared" si="4"/>
        <v>8.75</v>
      </c>
      <c r="R8" s="9">
        <f t="shared" si="15"/>
        <v>1.8623826345635388</v>
      </c>
      <c r="S8" s="4">
        <v>12</v>
      </c>
      <c r="T8" s="4">
        <f t="shared" si="5"/>
        <v>0.15</v>
      </c>
      <c r="U8" s="9">
        <f t="shared" si="16"/>
        <v>3.1926559449660663E-2</v>
      </c>
      <c r="V8" s="4">
        <v>0</v>
      </c>
      <c r="W8" s="4">
        <f t="shared" si="6"/>
        <v>0</v>
      </c>
      <c r="X8" s="9">
        <f t="shared" si="17"/>
        <v>0</v>
      </c>
      <c r="Y8" s="4">
        <v>0</v>
      </c>
      <c r="Z8" s="4">
        <f t="shared" si="7"/>
        <v>0</v>
      </c>
      <c r="AA8" s="9">
        <f t="shared" si="18"/>
        <v>0</v>
      </c>
      <c r="AB8" s="4">
        <v>0</v>
      </c>
      <c r="AC8" s="4">
        <f t="shared" si="8"/>
        <v>0</v>
      </c>
      <c r="AD8" s="9">
        <f t="shared" si="19"/>
        <v>0</v>
      </c>
      <c r="AE8" s="4">
        <v>0</v>
      </c>
      <c r="AF8" s="4">
        <f t="shared" si="9"/>
        <v>0</v>
      </c>
      <c r="AG8" s="9">
        <f t="shared" si="20"/>
        <v>0</v>
      </c>
      <c r="AH8" s="7">
        <v>0</v>
      </c>
      <c r="AI8" s="12">
        <f t="shared" si="10"/>
        <v>26.605466208050551</v>
      </c>
    </row>
    <row r="9" spans="1:36" x14ac:dyDescent="0.2">
      <c r="A9" s="5"/>
      <c r="B9" s="2" t="s">
        <v>19</v>
      </c>
      <c r="C9" s="3"/>
      <c r="D9" s="4">
        <v>161</v>
      </c>
      <c r="E9" s="4">
        <f t="shared" si="0"/>
        <v>370.29999999999995</v>
      </c>
      <c r="F9" s="9">
        <f t="shared" si="11"/>
        <v>78.816033094728951</v>
      </c>
      <c r="G9" s="4">
        <v>0</v>
      </c>
      <c r="H9" s="4">
        <f t="shared" si="1"/>
        <v>0</v>
      </c>
      <c r="I9" s="9">
        <f t="shared" si="12"/>
        <v>0</v>
      </c>
      <c r="J9" s="4">
        <v>175</v>
      </c>
      <c r="K9" s="4">
        <f t="shared" si="2"/>
        <v>218.75</v>
      </c>
      <c r="L9" s="9">
        <f t="shared" si="13"/>
        <v>46.559565864088469</v>
      </c>
      <c r="M9" s="4">
        <v>0</v>
      </c>
      <c r="N9" s="4">
        <f t="shared" si="3"/>
        <v>0</v>
      </c>
      <c r="O9" s="9">
        <f t="shared" si="14"/>
        <v>0</v>
      </c>
      <c r="P9" s="4">
        <v>4649</v>
      </c>
      <c r="Q9" s="4">
        <f t="shared" si="4"/>
        <v>58.112499999999997</v>
      </c>
      <c r="R9" s="9">
        <f t="shared" si="15"/>
        <v>12.3688812401227</v>
      </c>
      <c r="S9" s="4">
        <v>64</v>
      </c>
      <c r="T9" s="4">
        <f t="shared" si="5"/>
        <v>0.8</v>
      </c>
      <c r="U9" s="9">
        <f t="shared" si="16"/>
        <v>0.17027498373152355</v>
      </c>
      <c r="V9" s="4">
        <v>0</v>
      </c>
      <c r="W9" s="4">
        <f t="shared" si="6"/>
        <v>0</v>
      </c>
      <c r="X9" s="9">
        <f t="shared" si="17"/>
        <v>0</v>
      </c>
      <c r="Y9" s="4">
        <v>0</v>
      </c>
      <c r="Z9" s="4">
        <f t="shared" si="7"/>
        <v>0</v>
      </c>
      <c r="AA9" s="9">
        <f t="shared" si="18"/>
        <v>0</v>
      </c>
      <c r="AB9" s="4">
        <v>0</v>
      </c>
      <c r="AC9" s="4">
        <f t="shared" si="8"/>
        <v>0</v>
      </c>
      <c r="AD9" s="9">
        <f t="shared" si="19"/>
        <v>0</v>
      </c>
      <c r="AE9" s="4">
        <v>0</v>
      </c>
      <c r="AF9" s="4">
        <f t="shared" si="9"/>
        <v>0</v>
      </c>
      <c r="AG9" s="9">
        <f t="shared" si="20"/>
        <v>0</v>
      </c>
      <c r="AH9" s="7">
        <v>4</v>
      </c>
      <c r="AI9" s="12">
        <f t="shared" si="10"/>
        <v>141.91475518267166</v>
      </c>
    </row>
    <row r="10" spans="1:36" x14ac:dyDescent="0.2">
      <c r="A10" s="5"/>
      <c r="B10" s="2" t="s">
        <v>20</v>
      </c>
      <c r="C10" s="3"/>
      <c r="D10" s="4">
        <v>64</v>
      </c>
      <c r="E10" s="4">
        <f t="shared" si="0"/>
        <v>147.19999999999999</v>
      </c>
      <c r="F10" s="9">
        <f t="shared" si="11"/>
        <v>31.330597006600328</v>
      </c>
      <c r="G10" s="4">
        <v>0</v>
      </c>
      <c r="H10" s="4">
        <f t="shared" si="1"/>
        <v>0</v>
      </c>
      <c r="I10" s="9">
        <f t="shared" si="12"/>
        <v>0</v>
      </c>
      <c r="J10" s="4">
        <v>15</v>
      </c>
      <c r="K10" s="4">
        <f t="shared" si="2"/>
        <v>18.75</v>
      </c>
      <c r="L10" s="9">
        <f t="shared" si="13"/>
        <v>3.9908199312075832</v>
      </c>
      <c r="M10" s="4">
        <v>0</v>
      </c>
      <c r="N10" s="4">
        <f t="shared" si="3"/>
        <v>0</v>
      </c>
      <c r="O10" s="9">
        <f t="shared" si="14"/>
        <v>0</v>
      </c>
      <c r="P10" s="4">
        <v>768</v>
      </c>
      <c r="Q10" s="4">
        <f t="shared" si="4"/>
        <v>9.6</v>
      </c>
      <c r="R10" s="9">
        <f t="shared" si="15"/>
        <v>2.0432998047782824</v>
      </c>
      <c r="S10" s="4">
        <v>5</v>
      </c>
      <c r="T10" s="4">
        <f t="shared" si="5"/>
        <v>6.25E-2</v>
      </c>
      <c r="U10" s="9">
        <f t="shared" si="16"/>
        <v>1.3302733104025277E-2</v>
      </c>
      <c r="V10" s="4">
        <v>0</v>
      </c>
      <c r="W10" s="4">
        <f t="shared" si="6"/>
        <v>0</v>
      </c>
      <c r="X10" s="9">
        <f t="shared" si="17"/>
        <v>0</v>
      </c>
      <c r="Y10" s="4">
        <v>0</v>
      </c>
      <c r="Z10" s="4">
        <f t="shared" si="7"/>
        <v>0</v>
      </c>
      <c r="AA10" s="9">
        <f t="shared" si="18"/>
        <v>0</v>
      </c>
      <c r="AB10" s="4">
        <v>0</v>
      </c>
      <c r="AC10" s="4">
        <f t="shared" si="8"/>
        <v>0</v>
      </c>
      <c r="AD10" s="9">
        <f t="shared" si="19"/>
        <v>0</v>
      </c>
      <c r="AE10" s="4">
        <v>0</v>
      </c>
      <c r="AF10" s="4">
        <f t="shared" si="9"/>
        <v>0</v>
      </c>
      <c r="AG10" s="9">
        <f t="shared" si="20"/>
        <v>0</v>
      </c>
      <c r="AH10" s="7">
        <v>0</v>
      </c>
      <c r="AI10" s="12">
        <f t="shared" si="10"/>
        <v>37.378019475690223</v>
      </c>
    </row>
    <row r="11" spans="1:36" x14ac:dyDescent="0.2">
      <c r="A11" s="5"/>
      <c r="B11" s="2" t="s">
        <v>21</v>
      </c>
      <c r="C11" s="3"/>
      <c r="D11" s="4">
        <v>39</v>
      </c>
      <c r="E11" s="4">
        <f t="shared" si="0"/>
        <v>89.699999999999989</v>
      </c>
      <c r="F11" s="9">
        <f t="shared" si="11"/>
        <v>19.092082550897072</v>
      </c>
      <c r="G11" s="4">
        <v>0</v>
      </c>
      <c r="H11" s="4">
        <f t="shared" si="1"/>
        <v>0</v>
      </c>
      <c r="I11" s="9">
        <f t="shared" si="12"/>
        <v>0</v>
      </c>
      <c r="J11" s="4">
        <v>134</v>
      </c>
      <c r="K11" s="4">
        <f t="shared" si="2"/>
        <v>167.5</v>
      </c>
      <c r="L11" s="9">
        <f t="shared" si="13"/>
        <v>35.651324718787741</v>
      </c>
      <c r="M11" s="4">
        <v>71</v>
      </c>
      <c r="N11" s="4">
        <f t="shared" si="3"/>
        <v>31.0625</v>
      </c>
      <c r="O11" s="9">
        <f t="shared" si="14"/>
        <v>6.6114583527005619</v>
      </c>
      <c r="P11" s="4">
        <v>3430</v>
      </c>
      <c r="Q11" s="4">
        <f t="shared" si="4"/>
        <v>42.875</v>
      </c>
      <c r="R11" s="9">
        <f t="shared" si="15"/>
        <v>9.1256749093613383</v>
      </c>
      <c r="S11" s="4">
        <v>87</v>
      </c>
      <c r="T11" s="4">
        <f t="shared" si="5"/>
        <v>1.0874999999999999</v>
      </c>
      <c r="U11" s="9">
        <f t="shared" si="16"/>
        <v>0.23146755601003979</v>
      </c>
      <c r="V11" s="4">
        <v>0</v>
      </c>
      <c r="W11" s="4">
        <f t="shared" si="6"/>
        <v>0</v>
      </c>
      <c r="X11" s="9">
        <f t="shared" si="17"/>
        <v>0</v>
      </c>
      <c r="Y11" s="4">
        <v>0</v>
      </c>
      <c r="Z11" s="4">
        <f t="shared" si="7"/>
        <v>0</v>
      </c>
      <c r="AA11" s="9">
        <f t="shared" si="18"/>
        <v>0</v>
      </c>
      <c r="AB11" s="4">
        <v>0</v>
      </c>
      <c r="AC11" s="4">
        <f t="shared" si="8"/>
        <v>0</v>
      </c>
      <c r="AD11" s="9">
        <f t="shared" si="19"/>
        <v>0</v>
      </c>
      <c r="AE11" s="4">
        <v>10</v>
      </c>
      <c r="AF11" s="4">
        <f t="shared" si="9"/>
        <v>23</v>
      </c>
      <c r="AG11" s="9">
        <f t="shared" si="20"/>
        <v>4.8954057822813022</v>
      </c>
      <c r="AH11" s="7">
        <v>0</v>
      </c>
      <c r="AI11" s="12">
        <f t="shared" si="10"/>
        <v>75.607413870038059</v>
      </c>
    </row>
    <row r="12" spans="1:36" x14ac:dyDescent="0.2">
      <c r="A12" s="5"/>
      <c r="B12" s="2" t="s">
        <v>22</v>
      </c>
      <c r="C12" s="3"/>
      <c r="D12" s="4">
        <v>0</v>
      </c>
      <c r="E12" s="4">
        <f t="shared" si="0"/>
        <v>0</v>
      </c>
      <c r="F12" s="9">
        <f t="shared" si="11"/>
        <v>0</v>
      </c>
      <c r="G12" s="4">
        <v>0</v>
      </c>
      <c r="H12" s="4">
        <f t="shared" si="1"/>
        <v>0</v>
      </c>
      <c r="I12" s="9">
        <f t="shared" si="12"/>
        <v>0</v>
      </c>
      <c r="J12" s="4">
        <v>104</v>
      </c>
      <c r="K12" s="4">
        <f t="shared" si="2"/>
        <v>130</v>
      </c>
      <c r="L12" s="9">
        <f t="shared" si="13"/>
        <v>27.669684856372573</v>
      </c>
      <c r="M12" s="4">
        <v>0</v>
      </c>
      <c r="N12" s="4">
        <f t="shared" si="3"/>
        <v>0</v>
      </c>
      <c r="O12" s="9">
        <f t="shared" si="14"/>
        <v>0</v>
      </c>
      <c r="P12" s="4">
        <v>6074</v>
      </c>
      <c r="Q12" s="4">
        <f t="shared" si="4"/>
        <v>75.924999999999997</v>
      </c>
      <c r="R12" s="9">
        <f t="shared" si="15"/>
        <v>16.160160174769903</v>
      </c>
      <c r="S12" s="4">
        <v>30</v>
      </c>
      <c r="T12" s="4">
        <f t="shared" si="5"/>
        <v>0.375</v>
      </c>
      <c r="U12" s="9">
        <f t="shared" si="16"/>
        <v>7.9816398624151672E-2</v>
      </c>
      <c r="V12" s="4">
        <v>33</v>
      </c>
      <c r="W12" s="4">
        <f t="shared" si="6"/>
        <v>12.375</v>
      </c>
      <c r="X12" s="9">
        <f t="shared" si="17"/>
        <v>2.6339411545970046</v>
      </c>
      <c r="Y12" s="4">
        <v>0</v>
      </c>
      <c r="Z12" s="4">
        <f t="shared" si="7"/>
        <v>0</v>
      </c>
      <c r="AA12" s="9">
        <f t="shared" si="18"/>
        <v>0</v>
      </c>
      <c r="AB12" s="4">
        <v>0</v>
      </c>
      <c r="AC12" s="4">
        <f t="shared" si="8"/>
        <v>0</v>
      </c>
      <c r="AD12" s="9">
        <f t="shared" si="19"/>
        <v>0</v>
      </c>
      <c r="AE12" s="4">
        <v>6</v>
      </c>
      <c r="AF12" s="4">
        <f t="shared" si="9"/>
        <v>13.799999999999999</v>
      </c>
      <c r="AG12" s="9">
        <f t="shared" si="20"/>
        <v>2.9372434693687808</v>
      </c>
      <c r="AH12" s="7">
        <v>0</v>
      </c>
      <c r="AI12" s="12">
        <f t="shared" si="10"/>
        <v>49.480846053732414</v>
      </c>
    </row>
    <row r="13" spans="1:36" x14ac:dyDescent="0.2">
      <c r="A13" s="5"/>
      <c r="B13" s="2" t="s">
        <v>23</v>
      </c>
      <c r="C13" s="3"/>
      <c r="D13" s="4">
        <v>9</v>
      </c>
      <c r="E13" s="4">
        <f t="shared" si="0"/>
        <v>20.7</v>
      </c>
      <c r="F13" s="9">
        <f t="shared" si="11"/>
        <v>4.4058652040531712</v>
      </c>
      <c r="G13" s="4">
        <v>0</v>
      </c>
      <c r="H13" s="4">
        <f t="shared" si="1"/>
        <v>0</v>
      </c>
      <c r="I13" s="9">
        <f t="shared" si="12"/>
        <v>0</v>
      </c>
      <c r="J13" s="4">
        <v>26</v>
      </c>
      <c r="K13" s="4">
        <f t="shared" si="2"/>
        <v>32.5</v>
      </c>
      <c r="L13" s="9">
        <f t="shared" si="13"/>
        <v>6.9174212140931433</v>
      </c>
      <c r="M13" s="4">
        <v>0</v>
      </c>
      <c r="N13" s="4">
        <f t="shared" si="3"/>
        <v>0</v>
      </c>
      <c r="O13" s="9">
        <f t="shared" si="14"/>
        <v>0</v>
      </c>
      <c r="P13" s="4">
        <v>1624</v>
      </c>
      <c r="Q13" s="4">
        <f t="shared" si="4"/>
        <v>20.3</v>
      </c>
      <c r="R13" s="9">
        <f t="shared" si="15"/>
        <v>4.3207277121874101</v>
      </c>
      <c r="S13" s="4">
        <v>0</v>
      </c>
      <c r="T13" s="4">
        <f t="shared" si="5"/>
        <v>0</v>
      </c>
      <c r="U13" s="9">
        <f t="shared" si="16"/>
        <v>0</v>
      </c>
      <c r="V13" s="4">
        <v>0</v>
      </c>
      <c r="W13" s="4">
        <f t="shared" si="6"/>
        <v>0</v>
      </c>
      <c r="X13" s="9">
        <f t="shared" si="17"/>
        <v>0</v>
      </c>
      <c r="Y13" s="4">
        <v>0</v>
      </c>
      <c r="Z13" s="4">
        <f t="shared" si="7"/>
        <v>0</v>
      </c>
      <c r="AA13" s="9">
        <f t="shared" si="18"/>
        <v>0</v>
      </c>
      <c r="AB13" s="4">
        <v>0</v>
      </c>
      <c r="AC13" s="4">
        <f t="shared" si="8"/>
        <v>0</v>
      </c>
      <c r="AD13" s="9">
        <f t="shared" si="19"/>
        <v>0</v>
      </c>
      <c r="AE13" s="4">
        <v>0</v>
      </c>
      <c r="AF13" s="4">
        <f t="shared" si="9"/>
        <v>0</v>
      </c>
      <c r="AG13" s="9">
        <f t="shared" si="20"/>
        <v>0</v>
      </c>
      <c r="AH13" s="7">
        <v>0</v>
      </c>
      <c r="AI13" s="12">
        <f t="shared" si="10"/>
        <v>15.644014130333723</v>
      </c>
    </row>
    <row r="14" spans="1:36" x14ac:dyDescent="0.2">
      <c r="A14" s="5"/>
      <c r="B14" s="2" t="s">
        <v>24</v>
      </c>
      <c r="C14" s="3"/>
      <c r="D14" s="4">
        <v>47</v>
      </c>
      <c r="E14" s="4">
        <f t="shared" si="0"/>
        <v>108.1</v>
      </c>
      <c r="F14" s="9">
        <f t="shared" si="11"/>
        <v>23.00840717672212</v>
      </c>
      <c r="G14" s="4">
        <v>0</v>
      </c>
      <c r="H14" s="4">
        <f t="shared" si="1"/>
        <v>0</v>
      </c>
      <c r="I14" s="9">
        <f t="shared" si="12"/>
        <v>0</v>
      </c>
      <c r="J14" s="4">
        <v>25</v>
      </c>
      <c r="K14" s="4">
        <f t="shared" si="2"/>
        <v>31.25</v>
      </c>
      <c r="L14" s="9">
        <f t="shared" si="13"/>
        <v>6.6513665520126386</v>
      </c>
      <c r="M14" s="4">
        <v>0</v>
      </c>
      <c r="N14" s="4">
        <f t="shared" si="3"/>
        <v>0</v>
      </c>
      <c r="O14" s="9">
        <f t="shared" si="14"/>
        <v>0</v>
      </c>
      <c r="P14" s="4">
        <v>720</v>
      </c>
      <c r="Q14" s="4">
        <f t="shared" si="4"/>
        <v>9</v>
      </c>
      <c r="R14" s="9">
        <f t="shared" si="15"/>
        <v>1.9155935669796398</v>
      </c>
      <c r="S14" s="4">
        <v>0</v>
      </c>
      <c r="T14" s="4">
        <f t="shared" si="5"/>
        <v>0</v>
      </c>
      <c r="U14" s="9">
        <f t="shared" si="16"/>
        <v>0</v>
      </c>
      <c r="V14" s="4">
        <v>0</v>
      </c>
      <c r="W14" s="4">
        <f t="shared" si="6"/>
        <v>0</v>
      </c>
      <c r="X14" s="9">
        <f t="shared" si="17"/>
        <v>0</v>
      </c>
      <c r="Y14" s="4">
        <v>0</v>
      </c>
      <c r="Z14" s="4">
        <f t="shared" si="7"/>
        <v>0</v>
      </c>
      <c r="AA14" s="9">
        <f t="shared" si="18"/>
        <v>0</v>
      </c>
      <c r="AB14" s="4">
        <v>0</v>
      </c>
      <c r="AC14" s="4">
        <f t="shared" si="8"/>
        <v>0</v>
      </c>
      <c r="AD14" s="9">
        <f t="shared" si="19"/>
        <v>0</v>
      </c>
      <c r="AE14" s="4">
        <v>0</v>
      </c>
      <c r="AF14" s="4">
        <f t="shared" si="9"/>
        <v>0</v>
      </c>
      <c r="AG14" s="9">
        <f t="shared" si="20"/>
        <v>0</v>
      </c>
      <c r="AH14" s="7">
        <v>0</v>
      </c>
      <c r="AI14" s="12">
        <f t="shared" si="10"/>
        <v>31.5753672957144</v>
      </c>
    </row>
    <row r="15" spans="1:36" x14ac:dyDescent="0.2">
      <c r="A15" s="5"/>
      <c r="B15" s="2" t="s">
        <v>25</v>
      </c>
      <c r="C15" s="3"/>
      <c r="D15" s="4">
        <v>0</v>
      </c>
      <c r="E15" s="4">
        <f t="shared" si="0"/>
        <v>0</v>
      </c>
      <c r="F15" s="9">
        <f t="shared" si="11"/>
        <v>0</v>
      </c>
      <c r="G15" s="4">
        <v>0</v>
      </c>
      <c r="H15" s="4">
        <f t="shared" si="1"/>
        <v>0</v>
      </c>
      <c r="I15" s="9">
        <f t="shared" si="12"/>
        <v>0</v>
      </c>
      <c r="J15" s="4">
        <v>0</v>
      </c>
      <c r="K15" s="4">
        <f t="shared" si="2"/>
        <v>0</v>
      </c>
      <c r="L15" s="9">
        <f t="shared" si="13"/>
        <v>0</v>
      </c>
      <c r="M15" s="4">
        <v>0</v>
      </c>
      <c r="N15" s="4">
        <f t="shared" si="3"/>
        <v>0</v>
      </c>
      <c r="O15" s="9">
        <f t="shared" si="14"/>
        <v>0</v>
      </c>
      <c r="P15" s="4">
        <v>113</v>
      </c>
      <c r="Q15" s="4">
        <f t="shared" si="4"/>
        <v>1.4125000000000001</v>
      </c>
      <c r="R15" s="9">
        <f t="shared" si="15"/>
        <v>0.30064176815097127</v>
      </c>
      <c r="S15" s="4">
        <v>0</v>
      </c>
      <c r="T15" s="4">
        <f t="shared" si="5"/>
        <v>0</v>
      </c>
      <c r="U15" s="9">
        <f t="shared" si="16"/>
        <v>0</v>
      </c>
      <c r="V15" s="4">
        <v>0</v>
      </c>
      <c r="W15" s="4">
        <f t="shared" si="6"/>
        <v>0</v>
      </c>
      <c r="X15" s="9">
        <f t="shared" si="17"/>
        <v>0</v>
      </c>
      <c r="Y15" s="4">
        <v>0</v>
      </c>
      <c r="Z15" s="4">
        <f t="shared" si="7"/>
        <v>0</v>
      </c>
      <c r="AA15" s="9">
        <f t="shared" si="18"/>
        <v>0</v>
      </c>
      <c r="AB15" s="4">
        <v>0</v>
      </c>
      <c r="AC15" s="4">
        <f t="shared" si="8"/>
        <v>0</v>
      </c>
      <c r="AD15" s="9">
        <f t="shared" si="19"/>
        <v>0</v>
      </c>
      <c r="AE15" s="4">
        <v>0</v>
      </c>
      <c r="AF15" s="4">
        <f t="shared" si="9"/>
        <v>0</v>
      </c>
      <c r="AG15" s="9">
        <f t="shared" si="20"/>
        <v>0</v>
      </c>
      <c r="AH15" s="7">
        <v>0</v>
      </c>
      <c r="AI15" s="12">
        <f t="shared" si="10"/>
        <v>0.30064176815097127</v>
      </c>
    </row>
    <row r="16" spans="1:36" x14ac:dyDescent="0.2">
      <c r="A16" s="5"/>
      <c r="B16" s="2" t="s">
        <v>26</v>
      </c>
      <c r="C16" s="3"/>
      <c r="D16" s="4">
        <v>0</v>
      </c>
      <c r="E16" s="4">
        <f t="shared" si="0"/>
        <v>0</v>
      </c>
      <c r="F16" s="9">
        <f t="shared" si="11"/>
        <v>0</v>
      </c>
      <c r="G16" s="4">
        <v>0</v>
      </c>
      <c r="H16" s="4">
        <f t="shared" si="1"/>
        <v>0</v>
      </c>
      <c r="I16" s="9">
        <f t="shared" si="12"/>
        <v>0</v>
      </c>
      <c r="J16" s="4">
        <v>0</v>
      </c>
      <c r="K16" s="4">
        <f t="shared" si="2"/>
        <v>0</v>
      </c>
      <c r="L16" s="9">
        <f t="shared" si="13"/>
        <v>0</v>
      </c>
      <c r="M16" s="4">
        <v>0</v>
      </c>
      <c r="N16" s="4">
        <f t="shared" si="3"/>
        <v>0</v>
      </c>
      <c r="O16" s="9">
        <f t="shared" si="14"/>
        <v>0</v>
      </c>
      <c r="P16" s="4">
        <v>740</v>
      </c>
      <c r="Q16" s="4">
        <f t="shared" si="4"/>
        <v>9.25</v>
      </c>
      <c r="R16" s="9">
        <f t="shared" si="15"/>
        <v>1.968804499395741</v>
      </c>
      <c r="S16" s="4">
        <v>9</v>
      </c>
      <c r="T16" s="4">
        <f t="shared" si="5"/>
        <v>0.1125</v>
      </c>
      <c r="U16" s="9">
        <f t="shared" si="16"/>
        <v>2.3944919587245497E-2</v>
      </c>
      <c r="V16" s="4">
        <v>0</v>
      </c>
      <c r="W16" s="4">
        <f t="shared" si="6"/>
        <v>0</v>
      </c>
      <c r="X16" s="9">
        <f t="shared" si="17"/>
        <v>0</v>
      </c>
      <c r="Y16" s="4">
        <v>0</v>
      </c>
      <c r="Z16" s="4">
        <f t="shared" si="7"/>
        <v>0</v>
      </c>
      <c r="AA16" s="9">
        <f t="shared" si="18"/>
        <v>0</v>
      </c>
      <c r="AB16" s="4">
        <v>0</v>
      </c>
      <c r="AC16" s="4">
        <f t="shared" si="8"/>
        <v>0</v>
      </c>
      <c r="AD16" s="9">
        <f t="shared" si="19"/>
        <v>0</v>
      </c>
      <c r="AE16" s="4">
        <v>0</v>
      </c>
      <c r="AF16" s="4">
        <f t="shared" si="9"/>
        <v>0</v>
      </c>
      <c r="AG16" s="9">
        <f t="shared" si="20"/>
        <v>0</v>
      </c>
      <c r="AH16" s="7">
        <v>0</v>
      </c>
      <c r="AI16" s="12">
        <f t="shared" si="10"/>
        <v>1.9927494189829864</v>
      </c>
    </row>
    <row r="17" spans="1:36" x14ac:dyDescent="0.2">
      <c r="A17" s="5"/>
      <c r="B17" s="2" t="s">
        <v>27</v>
      </c>
      <c r="C17" s="3"/>
      <c r="D17" s="4">
        <v>40</v>
      </c>
      <c r="E17" s="4">
        <f t="shared" si="0"/>
        <v>92</v>
      </c>
      <c r="F17" s="9">
        <f t="shared" si="11"/>
        <v>19.581623129125209</v>
      </c>
      <c r="G17" s="4">
        <v>0</v>
      </c>
      <c r="H17" s="4">
        <f t="shared" si="1"/>
        <v>0</v>
      </c>
      <c r="I17" s="9">
        <f t="shared" si="12"/>
        <v>0</v>
      </c>
      <c r="J17" s="4">
        <v>0</v>
      </c>
      <c r="K17" s="4">
        <f t="shared" si="2"/>
        <v>0</v>
      </c>
      <c r="L17" s="9">
        <f t="shared" si="13"/>
        <v>0</v>
      </c>
      <c r="M17" s="4">
        <v>0</v>
      </c>
      <c r="N17" s="4">
        <f t="shared" si="3"/>
        <v>0</v>
      </c>
      <c r="O17" s="9">
        <f t="shared" si="14"/>
        <v>0</v>
      </c>
      <c r="P17" s="4">
        <v>390</v>
      </c>
      <c r="Q17" s="4">
        <f t="shared" si="4"/>
        <v>4.875</v>
      </c>
      <c r="R17" s="9">
        <f t="shared" si="15"/>
        <v>1.0376131821139716</v>
      </c>
      <c r="S17" s="4">
        <v>0</v>
      </c>
      <c r="T17" s="4">
        <f t="shared" si="5"/>
        <v>0</v>
      </c>
      <c r="U17" s="9">
        <f t="shared" si="16"/>
        <v>0</v>
      </c>
      <c r="V17" s="4">
        <v>0</v>
      </c>
      <c r="W17" s="4">
        <f t="shared" si="6"/>
        <v>0</v>
      </c>
      <c r="X17" s="9">
        <f t="shared" si="17"/>
        <v>0</v>
      </c>
      <c r="Y17" s="4">
        <v>0</v>
      </c>
      <c r="Z17" s="4">
        <f t="shared" si="7"/>
        <v>0</v>
      </c>
      <c r="AA17" s="9">
        <f t="shared" si="18"/>
        <v>0</v>
      </c>
      <c r="AB17" s="4">
        <v>0</v>
      </c>
      <c r="AC17" s="4">
        <f t="shared" si="8"/>
        <v>0</v>
      </c>
      <c r="AD17" s="9">
        <f t="shared" si="19"/>
        <v>0</v>
      </c>
      <c r="AE17" s="4">
        <v>100</v>
      </c>
      <c r="AF17" s="4">
        <f t="shared" si="9"/>
        <v>229.99999999999997</v>
      </c>
      <c r="AG17" s="9">
        <f t="shared" si="20"/>
        <v>48.954057822813013</v>
      </c>
      <c r="AH17" s="7">
        <v>0</v>
      </c>
      <c r="AI17" s="12">
        <f t="shared" si="10"/>
        <v>69.57329413405219</v>
      </c>
    </row>
    <row r="18" spans="1:36" x14ac:dyDescent="0.2">
      <c r="A18" s="5"/>
      <c r="B18" s="2" t="s">
        <v>28</v>
      </c>
      <c r="C18" s="3"/>
      <c r="D18" s="4">
        <v>0</v>
      </c>
      <c r="E18" s="4">
        <f t="shared" si="0"/>
        <v>0</v>
      </c>
      <c r="F18" s="9">
        <f t="shared" si="11"/>
        <v>0</v>
      </c>
      <c r="G18" s="4">
        <v>0</v>
      </c>
      <c r="H18" s="4">
        <f t="shared" si="1"/>
        <v>0</v>
      </c>
      <c r="I18" s="9">
        <f t="shared" si="12"/>
        <v>0</v>
      </c>
      <c r="J18" s="4">
        <v>0</v>
      </c>
      <c r="K18" s="4">
        <f t="shared" si="2"/>
        <v>0</v>
      </c>
      <c r="L18" s="9">
        <f t="shared" si="13"/>
        <v>0</v>
      </c>
      <c r="M18" s="4">
        <v>0</v>
      </c>
      <c r="N18" s="4">
        <f t="shared" si="3"/>
        <v>0</v>
      </c>
      <c r="O18" s="9">
        <f t="shared" si="14"/>
        <v>0</v>
      </c>
      <c r="P18" s="4">
        <v>0</v>
      </c>
      <c r="Q18" s="4">
        <f t="shared" si="4"/>
        <v>0</v>
      </c>
      <c r="R18" s="9">
        <f t="shared" si="15"/>
        <v>0</v>
      </c>
      <c r="S18" s="4">
        <v>0</v>
      </c>
      <c r="T18" s="4">
        <f t="shared" si="5"/>
        <v>0</v>
      </c>
      <c r="U18" s="9">
        <f t="shared" si="16"/>
        <v>0</v>
      </c>
      <c r="V18" s="4">
        <v>0</v>
      </c>
      <c r="W18" s="4">
        <f t="shared" si="6"/>
        <v>0</v>
      </c>
      <c r="X18" s="9">
        <f t="shared" si="17"/>
        <v>0</v>
      </c>
      <c r="Y18" s="4">
        <v>0</v>
      </c>
      <c r="Z18" s="4">
        <f t="shared" si="7"/>
        <v>0</v>
      </c>
      <c r="AA18" s="9">
        <f t="shared" si="18"/>
        <v>0</v>
      </c>
      <c r="AB18" s="4">
        <v>0</v>
      </c>
      <c r="AC18" s="4">
        <f t="shared" si="8"/>
        <v>0</v>
      </c>
      <c r="AD18" s="9">
        <f t="shared" si="19"/>
        <v>0</v>
      </c>
      <c r="AE18" s="4">
        <v>0</v>
      </c>
      <c r="AF18" s="4">
        <f t="shared" si="9"/>
        <v>0</v>
      </c>
      <c r="AG18" s="9">
        <f t="shared" si="20"/>
        <v>0</v>
      </c>
      <c r="AH18" s="7">
        <v>0</v>
      </c>
      <c r="AI18" s="12">
        <f t="shared" si="10"/>
        <v>0</v>
      </c>
    </row>
    <row r="19" spans="1:36" x14ac:dyDescent="0.2">
      <c r="A19" s="5"/>
      <c r="B19" s="2" t="s">
        <v>29</v>
      </c>
      <c r="C19" s="3"/>
      <c r="D19" s="4">
        <v>0</v>
      </c>
      <c r="E19" s="4">
        <f t="shared" si="0"/>
        <v>0</v>
      </c>
      <c r="F19" s="9">
        <f t="shared" si="11"/>
        <v>0</v>
      </c>
      <c r="G19" s="4">
        <v>0</v>
      </c>
      <c r="H19" s="4">
        <f t="shared" si="1"/>
        <v>0</v>
      </c>
      <c r="I19" s="9">
        <f t="shared" si="12"/>
        <v>0</v>
      </c>
      <c r="J19" s="4">
        <v>0</v>
      </c>
      <c r="K19" s="4">
        <f t="shared" si="2"/>
        <v>0</v>
      </c>
      <c r="L19" s="9">
        <f t="shared" si="13"/>
        <v>0</v>
      </c>
      <c r="M19" s="4">
        <v>0</v>
      </c>
      <c r="N19" s="4">
        <f t="shared" si="3"/>
        <v>0</v>
      </c>
      <c r="O19" s="9">
        <f t="shared" si="14"/>
        <v>0</v>
      </c>
      <c r="P19" s="4">
        <v>152</v>
      </c>
      <c r="Q19" s="4">
        <f t="shared" si="4"/>
        <v>1.9</v>
      </c>
      <c r="R19" s="9">
        <f t="shared" si="15"/>
        <v>0.40440308636236838</v>
      </c>
      <c r="S19" s="4">
        <v>0</v>
      </c>
      <c r="T19" s="4">
        <f t="shared" si="5"/>
        <v>0</v>
      </c>
      <c r="U19" s="9">
        <f t="shared" si="16"/>
        <v>0</v>
      </c>
      <c r="V19" s="4">
        <v>0</v>
      </c>
      <c r="W19" s="4">
        <f t="shared" si="6"/>
        <v>0</v>
      </c>
      <c r="X19" s="9">
        <f t="shared" si="17"/>
        <v>0</v>
      </c>
      <c r="Y19" s="4">
        <v>0</v>
      </c>
      <c r="Z19" s="4">
        <f t="shared" si="7"/>
        <v>0</v>
      </c>
      <c r="AA19" s="9">
        <f t="shared" si="18"/>
        <v>0</v>
      </c>
      <c r="AB19" s="4">
        <v>0</v>
      </c>
      <c r="AC19" s="4">
        <f t="shared" si="8"/>
        <v>0</v>
      </c>
      <c r="AD19" s="9">
        <f t="shared" si="19"/>
        <v>0</v>
      </c>
      <c r="AE19" s="4">
        <v>0</v>
      </c>
      <c r="AF19" s="4">
        <f t="shared" si="9"/>
        <v>0</v>
      </c>
      <c r="AG19" s="9">
        <f t="shared" si="20"/>
        <v>0</v>
      </c>
      <c r="AH19" s="7">
        <v>0</v>
      </c>
      <c r="AI19" s="12">
        <f t="shared" si="10"/>
        <v>0.40440308636236838</v>
      </c>
    </row>
    <row r="20" spans="1:36" x14ac:dyDescent="0.2">
      <c r="A20" s="5"/>
      <c r="B20" s="2" t="s">
        <v>30</v>
      </c>
      <c r="C20" s="3"/>
      <c r="D20" s="4">
        <v>5</v>
      </c>
      <c r="E20" s="4">
        <f t="shared" si="0"/>
        <v>11.5</v>
      </c>
      <c r="F20" s="9">
        <f t="shared" si="11"/>
        <v>2.4477028911406511</v>
      </c>
      <c r="G20" s="4">
        <v>0</v>
      </c>
      <c r="H20" s="4">
        <f t="shared" si="1"/>
        <v>0</v>
      </c>
      <c r="I20" s="9">
        <f t="shared" si="12"/>
        <v>0</v>
      </c>
      <c r="J20" s="4">
        <v>33</v>
      </c>
      <c r="K20" s="4">
        <f t="shared" si="2"/>
        <v>41.25</v>
      </c>
      <c r="L20" s="9">
        <f t="shared" si="13"/>
        <v>8.7798038486566821</v>
      </c>
      <c r="M20" s="4">
        <v>0</v>
      </c>
      <c r="N20" s="4">
        <f t="shared" si="3"/>
        <v>0</v>
      </c>
      <c r="O20" s="9">
        <f t="shared" si="14"/>
        <v>0</v>
      </c>
      <c r="P20" s="4">
        <v>3112</v>
      </c>
      <c r="Q20" s="4">
        <f t="shared" si="4"/>
        <v>38.9</v>
      </c>
      <c r="R20" s="9">
        <f t="shared" si="15"/>
        <v>8.2796210839453313</v>
      </c>
      <c r="S20" s="4">
        <v>0</v>
      </c>
      <c r="T20" s="4">
        <f t="shared" si="5"/>
        <v>0</v>
      </c>
      <c r="U20" s="9">
        <f t="shared" si="16"/>
        <v>0</v>
      </c>
      <c r="V20" s="4">
        <v>0</v>
      </c>
      <c r="W20" s="4">
        <f t="shared" si="6"/>
        <v>0</v>
      </c>
      <c r="X20" s="9">
        <f t="shared" si="17"/>
        <v>0</v>
      </c>
      <c r="Y20" s="4">
        <v>0</v>
      </c>
      <c r="Z20" s="4">
        <f t="shared" si="7"/>
        <v>0</v>
      </c>
      <c r="AA20" s="9">
        <f t="shared" si="18"/>
        <v>0</v>
      </c>
      <c r="AB20" s="4">
        <v>0</v>
      </c>
      <c r="AC20" s="4">
        <f t="shared" si="8"/>
        <v>0</v>
      </c>
      <c r="AD20" s="9">
        <f t="shared" si="19"/>
        <v>0</v>
      </c>
      <c r="AE20" s="4">
        <v>0</v>
      </c>
      <c r="AF20" s="4">
        <f t="shared" si="9"/>
        <v>0</v>
      </c>
      <c r="AG20" s="9">
        <f t="shared" si="20"/>
        <v>0</v>
      </c>
      <c r="AH20" s="7">
        <v>0</v>
      </c>
      <c r="AI20" s="12">
        <f t="shared" si="10"/>
        <v>19.507127823742664</v>
      </c>
    </row>
    <row r="21" spans="1:36" x14ac:dyDescent="0.2">
      <c r="A21" s="5"/>
      <c r="B21" s="2" t="s">
        <v>31</v>
      </c>
      <c r="C21" s="3"/>
      <c r="D21" s="4">
        <v>0</v>
      </c>
      <c r="E21" s="4">
        <f t="shared" si="0"/>
        <v>0</v>
      </c>
      <c r="F21" s="9">
        <f t="shared" si="11"/>
        <v>0</v>
      </c>
      <c r="G21" s="4">
        <v>0</v>
      </c>
      <c r="H21" s="4">
        <f t="shared" si="1"/>
        <v>0</v>
      </c>
      <c r="I21" s="9">
        <f t="shared" si="12"/>
        <v>0</v>
      </c>
      <c r="J21" s="4">
        <v>0</v>
      </c>
      <c r="K21" s="4">
        <f t="shared" si="2"/>
        <v>0</v>
      </c>
      <c r="L21" s="9">
        <f t="shared" si="13"/>
        <v>0</v>
      </c>
      <c r="M21" s="4">
        <v>0</v>
      </c>
      <c r="N21" s="4">
        <f t="shared" si="3"/>
        <v>0</v>
      </c>
      <c r="O21" s="9">
        <f t="shared" si="14"/>
        <v>0</v>
      </c>
      <c r="P21" s="4">
        <v>0</v>
      </c>
      <c r="Q21" s="4">
        <f t="shared" si="4"/>
        <v>0</v>
      </c>
      <c r="R21" s="9">
        <f t="shared" si="15"/>
        <v>0</v>
      </c>
      <c r="S21" s="4">
        <v>0</v>
      </c>
      <c r="T21" s="4">
        <f t="shared" si="5"/>
        <v>0</v>
      </c>
      <c r="U21" s="9">
        <f t="shared" si="16"/>
        <v>0</v>
      </c>
      <c r="V21" s="4">
        <v>0</v>
      </c>
      <c r="W21" s="4">
        <f t="shared" si="6"/>
        <v>0</v>
      </c>
      <c r="X21" s="9">
        <f t="shared" si="17"/>
        <v>0</v>
      </c>
      <c r="Y21" s="4">
        <v>0</v>
      </c>
      <c r="Z21" s="4">
        <f t="shared" si="7"/>
        <v>0</v>
      </c>
      <c r="AA21" s="9">
        <f t="shared" si="18"/>
        <v>0</v>
      </c>
      <c r="AB21" s="4">
        <v>0</v>
      </c>
      <c r="AC21" s="4">
        <f t="shared" si="8"/>
        <v>0</v>
      </c>
      <c r="AD21" s="9">
        <f t="shared" si="19"/>
        <v>0</v>
      </c>
      <c r="AE21" s="4">
        <v>0</v>
      </c>
      <c r="AF21" s="4">
        <f t="shared" si="9"/>
        <v>0</v>
      </c>
      <c r="AG21" s="9">
        <f t="shared" si="20"/>
        <v>0</v>
      </c>
      <c r="AH21" s="7">
        <v>0</v>
      </c>
      <c r="AI21" s="12">
        <f t="shared" si="10"/>
        <v>0</v>
      </c>
    </row>
    <row r="22" spans="1:36" x14ac:dyDescent="0.2">
      <c r="A22" s="5"/>
      <c r="B22" s="2" t="s">
        <v>32</v>
      </c>
      <c r="C22" s="3"/>
      <c r="D22" s="4">
        <v>161</v>
      </c>
      <c r="E22" s="4">
        <f t="shared" si="0"/>
        <v>370.29999999999995</v>
      </c>
      <c r="F22" s="9">
        <f t="shared" si="11"/>
        <v>78.816033094728951</v>
      </c>
      <c r="G22" s="4">
        <v>0</v>
      </c>
      <c r="H22" s="4">
        <f t="shared" si="1"/>
        <v>0</v>
      </c>
      <c r="I22" s="9">
        <f t="shared" si="12"/>
        <v>0</v>
      </c>
      <c r="J22" s="4">
        <v>51</v>
      </c>
      <c r="K22" s="4">
        <f t="shared" si="2"/>
        <v>63.75</v>
      </c>
      <c r="L22" s="9">
        <f t="shared" si="13"/>
        <v>13.568787766105782</v>
      </c>
      <c r="M22" s="4">
        <v>0</v>
      </c>
      <c r="N22" s="4">
        <f t="shared" si="3"/>
        <v>0</v>
      </c>
      <c r="O22" s="9">
        <f t="shared" si="14"/>
        <v>0</v>
      </c>
      <c r="P22" s="4">
        <v>4093</v>
      </c>
      <c r="Q22" s="4">
        <f t="shared" si="4"/>
        <v>51.162500000000001</v>
      </c>
      <c r="R22" s="9">
        <f t="shared" si="15"/>
        <v>10.889617318955091</v>
      </c>
      <c r="S22" s="4">
        <v>67</v>
      </c>
      <c r="T22" s="4">
        <f t="shared" si="5"/>
        <v>0.83750000000000002</v>
      </c>
      <c r="U22" s="9">
        <f t="shared" si="16"/>
        <v>0.17825662359393871</v>
      </c>
      <c r="V22" s="4">
        <v>0</v>
      </c>
      <c r="W22" s="4">
        <f t="shared" si="6"/>
        <v>0</v>
      </c>
      <c r="X22" s="9">
        <f t="shared" si="17"/>
        <v>0</v>
      </c>
      <c r="Y22" s="4">
        <v>0</v>
      </c>
      <c r="Z22" s="4">
        <f t="shared" si="7"/>
        <v>0</v>
      </c>
      <c r="AA22" s="9">
        <f t="shared" si="18"/>
        <v>0</v>
      </c>
      <c r="AB22" s="4">
        <v>0</v>
      </c>
      <c r="AC22" s="4">
        <f t="shared" si="8"/>
        <v>0</v>
      </c>
      <c r="AD22" s="9">
        <f t="shared" si="19"/>
        <v>0</v>
      </c>
      <c r="AE22" s="4">
        <v>0</v>
      </c>
      <c r="AF22" s="4">
        <f t="shared" si="9"/>
        <v>0</v>
      </c>
      <c r="AG22" s="9">
        <f t="shared" si="20"/>
        <v>0</v>
      </c>
      <c r="AH22" s="7">
        <v>0</v>
      </c>
      <c r="AI22" s="12">
        <f t="shared" si="10"/>
        <v>103.45269480338376</v>
      </c>
      <c r="AJ22" s="23">
        <f>SUM(E5:E22,H5:H22,K5:K22,N5:N22,Q5:Q22,T5:T22,W5:W22,Z5:Z22,AC5:AC22,AF5:AF22)</f>
        <v>2689.2500000000014</v>
      </c>
    </row>
    <row r="23" spans="1:36" x14ac:dyDescent="0.2">
      <c r="A23" s="16" t="s">
        <v>33</v>
      </c>
      <c r="B23" s="17" t="s">
        <v>13</v>
      </c>
      <c r="C23" s="17"/>
      <c r="D23" s="18">
        <v>1675</v>
      </c>
      <c r="E23" s="18">
        <f t="shared" si="0"/>
        <v>3852.4999999999995</v>
      </c>
      <c r="F23" s="19">
        <f>(E23/$AJ$31)*$H$111</f>
        <v>361.76459485860397</v>
      </c>
      <c r="G23" s="18">
        <v>448</v>
      </c>
      <c r="H23" s="18">
        <f t="shared" si="1"/>
        <v>1030.3999999999999</v>
      </c>
      <c r="I23" s="19">
        <f>(H23/$AJ$31)*$H$111</f>
        <v>96.758530445763938</v>
      </c>
      <c r="J23" s="18">
        <v>1975</v>
      </c>
      <c r="K23" s="18">
        <f t="shared" si="2"/>
        <v>2468.75</v>
      </c>
      <c r="L23" s="19">
        <f>(K23/$AJ$31)*$H$111</f>
        <v>231.8251378474182</v>
      </c>
      <c r="M23" s="18">
        <v>29179</v>
      </c>
      <c r="N23" s="18">
        <f t="shared" si="3"/>
        <v>12765.8125</v>
      </c>
      <c r="O23" s="19">
        <f>(N23/$AJ$31)*$H$111</f>
        <v>1198.7589843227522</v>
      </c>
      <c r="P23" s="18">
        <v>12220237</v>
      </c>
      <c r="Q23" s="18">
        <f t="shared" si="4"/>
        <v>152752.96249999999</v>
      </c>
      <c r="R23" s="19">
        <f>(Q23/$AJ$31)*$H$111</f>
        <v>14344.091782547444</v>
      </c>
      <c r="S23" s="18">
        <v>58808</v>
      </c>
      <c r="T23" s="18">
        <f t="shared" si="5"/>
        <v>735.1</v>
      </c>
      <c r="U23" s="19">
        <f>(T23/$AJ$31)*$H$111</f>
        <v>69.028722564713775</v>
      </c>
      <c r="V23" s="18">
        <v>96</v>
      </c>
      <c r="W23" s="18">
        <f t="shared" si="6"/>
        <v>36</v>
      </c>
      <c r="X23" s="19">
        <f>(W23/$AJ$31)*$H$111</f>
        <v>3.3805387189901999</v>
      </c>
      <c r="Y23" s="18">
        <v>48</v>
      </c>
      <c r="Z23" s="18">
        <f t="shared" si="7"/>
        <v>18</v>
      </c>
      <c r="AA23" s="19">
        <f>(Z23/$AJ$31)*$H$111</f>
        <v>1.6902693594950999</v>
      </c>
      <c r="AB23" s="18">
        <v>0</v>
      </c>
      <c r="AC23" s="18">
        <f t="shared" si="8"/>
        <v>0</v>
      </c>
      <c r="AD23" s="19">
        <f>(AC23/$AJ$31)*$H$111</f>
        <v>0</v>
      </c>
      <c r="AE23" s="18">
        <v>4379</v>
      </c>
      <c r="AF23" s="18">
        <f t="shared" si="9"/>
        <v>10071.699999999999</v>
      </c>
      <c r="AG23" s="19">
        <f>(AF23/$AJ$31)*$H$111</f>
        <v>945.77143933482193</v>
      </c>
      <c r="AH23" s="18">
        <v>4</v>
      </c>
      <c r="AI23" s="19">
        <f t="shared" si="10"/>
        <v>17257.070000000003</v>
      </c>
    </row>
    <row r="24" spans="1:36" x14ac:dyDescent="0.2">
      <c r="A24" s="5"/>
      <c r="B24" s="2" t="s">
        <v>33</v>
      </c>
      <c r="C24" s="3"/>
      <c r="D24" s="4">
        <v>135</v>
      </c>
      <c r="E24" s="4">
        <f t="shared" si="0"/>
        <v>310.5</v>
      </c>
      <c r="F24" s="9">
        <f>(E24/$AJ$31)*$H$111</f>
        <v>29.157146451290473</v>
      </c>
      <c r="G24" s="4">
        <v>0</v>
      </c>
      <c r="H24" s="4">
        <f t="shared" si="1"/>
        <v>0</v>
      </c>
      <c r="I24" s="9">
        <f>(H24/$AJ$31)*$H$111</f>
        <v>0</v>
      </c>
      <c r="J24" s="4">
        <v>7</v>
      </c>
      <c r="K24" s="4">
        <f t="shared" si="2"/>
        <v>8.75</v>
      </c>
      <c r="L24" s="9">
        <f>(K24/$AJ$31)*$H$111</f>
        <v>0.82165871642122912</v>
      </c>
      <c r="M24" s="4">
        <v>0</v>
      </c>
      <c r="N24" s="4">
        <f t="shared" si="3"/>
        <v>0</v>
      </c>
      <c r="O24" s="9">
        <f>(N24/$AJ$31)*$H$111</f>
        <v>0</v>
      </c>
      <c r="P24" s="4">
        <v>187033</v>
      </c>
      <c r="Q24" s="4">
        <f t="shared" si="4"/>
        <v>2337.9124999999999</v>
      </c>
      <c r="R24" s="9">
        <f>(Q24/$AJ$31)*$H$111</f>
        <v>219.53899244058817</v>
      </c>
      <c r="S24" s="4">
        <v>25</v>
      </c>
      <c r="T24" s="4">
        <f t="shared" si="5"/>
        <v>0.3125</v>
      </c>
      <c r="U24" s="9">
        <f>(T24/$AJ$31)*$H$111</f>
        <v>2.9344954157901042E-2</v>
      </c>
      <c r="V24" s="4">
        <v>0</v>
      </c>
      <c r="W24" s="4">
        <f t="shared" si="6"/>
        <v>0</v>
      </c>
      <c r="X24" s="9">
        <f>(W24/$AJ$31)*$H$111</f>
        <v>0</v>
      </c>
      <c r="Y24" s="4">
        <v>0</v>
      </c>
      <c r="Z24" s="4">
        <f t="shared" si="7"/>
        <v>0</v>
      </c>
      <c r="AA24" s="9">
        <f>(Z24/$AJ$31)*$H$111</f>
        <v>0</v>
      </c>
      <c r="AB24" s="4">
        <v>0</v>
      </c>
      <c r="AC24" s="4">
        <f t="shared" si="8"/>
        <v>0</v>
      </c>
      <c r="AD24" s="9">
        <f>(AC24/$AJ$31)*$H$111</f>
        <v>0</v>
      </c>
      <c r="AE24" s="4">
        <v>370</v>
      </c>
      <c r="AF24" s="4">
        <f t="shared" si="9"/>
        <v>850.99999999999989</v>
      </c>
      <c r="AG24" s="9">
        <f>(AF24/$AJ$31)*$H$111</f>
        <v>79.912179162796093</v>
      </c>
      <c r="AH24" s="7">
        <v>0</v>
      </c>
      <c r="AI24" s="12">
        <f t="shared" si="10"/>
        <v>329.45932172525386</v>
      </c>
    </row>
    <row r="25" spans="1:36" x14ac:dyDescent="0.2">
      <c r="A25" s="5"/>
      <c r="B25" s="2" t="s">
        <v>34</v>
      </c>
      <c r="C25" s="3"/>
      <c r="D25" s="4">
        <v>231</v>
      </c>
      <c r="E25" s="4">
        <f t="shared" si="0"/>
        <v>531.29999999999995</v>
      </c>
      <c r="F25" s="9">
        <f t="shared" ref="F25:F31" si="21">(E25/$AJ$31)*$H$111</f>
        <v>49.891117261097023</v>
      </c>
      <c r="G25" s="4">
        <v>0</v>
      </c>
      <c r="H25" s="4">
        <f t="shared" si="1"/>
        <v>0</v>
      </c>
      <c r="I25" s="9">
        <f t="shared" ref="I25:I31" si="22">(H25/$AJ$31)*$H$111</f>
        <v>0</v>
      </c>
      <c r="J25" s="4">
        <v>365</v>
      </c>
      <c r="K25" s="4">
        <f t="shared" si="2"/>
        <v>456.25</v>
      </c>
      <c r="L25" s="9">
        <f t="shared" ref="L25:L31" si="23">(K25/$AJ$31)*$H$111</f>
        <v>42.843633070535518</v>
      </c>
      <c r="M25" s="4">
        <v>3557</v>
      </c>
      <c r="N25" s="4">
        <f t="shared" si="3"/>
        <v>1556.1875</v>
      </c>
      <c r="O25" s="9">
        <f t="shared" ref="O25:O31" si="24">(N25/$AJ$31)*$H$111</f>
        <v>146.1320027155156</v>
      </c>
      <c r="P25" s="4">
        <v>2414985</v>
      </c>
      <c r="Q25" s="4">
        <f t="shared" si="4"/>
        <v>30187.3125</v>
      </c>
      <c r="R25" s="9">
        <f t="shared" ref="R25:R31" si="25">(Q25/$AJ$31)*$H$111</f>
        <v>2834.7049646807459</v>
      </c>
      <c r="S25" s="4">
        <v>8000</v>
      </c>
      <c r="T25" s="4">
        <f t="shared" si="5"/>
        <v>100</v>
      </c>
      <c r="U25" s="9">
        <f t="shared" ref="U25:U31" si="26">(T25/$AJ$31)*$H$111</f>
        <v>9.3903853305283338</v>
      </c>
      <c r="V25" s="4">
        <v>0</v>
      </c>
      <c r="W25" s="4">
        <f t="shared" si="6"/>
        <v>0</v>
      </c>
      <c r="X25" s="9">
        <f t="shared" ref="X25:X31" si="27">(W25/$AJ$31)*$H$111</f>
        <v>0</v>
      </c>
      <c r="Y25" s="4">
        <v>0</v>
      </c>
      <c r="Z25" s="4">
        <f t="shared" si="7"/>
        <v>0</v>
      </c>
      <c r="AA25" s="9">
        <f t="shared" ref="AA25:AA31" si="28">(Z25/$AJ$31)*$H$111</f>
        <v>0</v>
      </c>
      <c r="AB25" s="4">
        <v>0</v>
      </c>
      <c r="AC25" s="4">
        <f t="shared" si="8"/>
        <v>0</v>
      </c>
      <c r="AD25" s="9">
        <f t="shared" ref="AD25:AD31" si="29">(AC25/$AJ$31)*$H$111</f>
        <v>0</v>
      </c>
      <c r="AE25" s="4">
        <v>533</v>
      </c>
      <c r="AF25" s="4">
        <f t="shared" si="9"/>
        <v>1225.8999999999999</v>
      </c>
      <c r="AG25" s="9">
        <f t="shared" ref="AG25:AG31" si="30">(AF25/$AJ$31)*$H$111</f>
        <v>115.11673376694682</v>
      </c>
      <c r="AH25" s="7">
        <v>0</v>
      </c>
      <c r="AI25" s="12">
        <f t="shared" si="10"/>
        <v>3198.0788368253689</v>
      </c>
    </row>
    <row r="26" spans="1:36" x14ac:dyDescent="0.2">
      <c r="A26" s="5"/>
      <c r="B26" s="2" t="s">
        <v>35</v>
      </c>
      <c r="C26" s="3"/>
      <c r="D26" s="4">
        <v>147</v>
      </c>
      <c r="E26" s="4">
        <f t="shared" si="0"/>
        <v>338.09999999999997</v>
      </c>
      <c r="F26" s="9">
        <f t="shared" si="21"/>
        <v>31.748892802516288</v>
      </c>
      <c r="G26" s="4">
        <v>0</v>
      </c>
      <c r="H26" s="4">
        <f t="shared" si="1"/>
        <v>0</v>
      </c>
      <c r="I26" s="9">
        <f t="shared" si="22"/>
        <v>0</v>
      </c>
      <c r="J26" s="4">
        <v>308</v>
      </c>
      <c r="K26" s="4">
        <f t="shared" si="2"/>
        <v>385</v>
      </c>
      <c r="L26" s="9">
        <f t="shared" si="23"/>
        <v>36.152983522534079</v>
      </c>
      <c r="M26" s="4">
        <v>16232</v>
      </c>
      <c r="N26" s="4">
        <f t="shared" si="3"/>
        <v>7101.5</v>
      </c>
      <c r="O26" s="9">
        <f t="shared" si="24"/>
        <v>666.85821424746962</v>
      </c>
      <c r="P26" s="4">
        <v>671711</v>
      </c>
      <c r="Q26" s="4">
        <f t="shared" si="4"/>
        <v>8396.3875000000007</v>
      </c>
      <c r="R26" s="9">
        <f t="shared" si="25"/>
        <v>788.45314009431468</v>
      </c>
      <c r="S26" s="4">
        <v>47632</v>
      </c>
      <c r="T26" s="4">
        <f t="shared" si="5"/>
        <v>595.4</v>
      </c>
      <c r="U26" s="9">
        <f t="shared" si="26"/>
        <v>55.910354257965693</v>
      </c>
      <c r="V26" s="4">
        <v>10</v>
      </c>
      <c r="W26" s="4">
        <f t="shared" si="6"/>
        <v>3.75</v>
      </c>
      <c r="X26" s="9">
        <f t="shared" si="27"/>
        <v>0.35213944989481244</v>
      </c>
      <c r="Y26" s="4">
        <v>0</v>
      </c>
      <c r="Z26" s="4">
        <f t="shared" si="7"/>
        <v>0</v>
      </c>
      <c r="AA26" s="9">
        <f t="shared" si="28"/>
        <v>0</v>
      </c>
      <c r="AB26" s="4">
        <v>0</v>
      </c>
      <c r="AC26" s="4">
        <f t="shared" si="8"/>
        <v>0</v>
      </c>
      <c r="AD26" s="9">
        <f t="shared" si="29"/>
        <v>0</v>
      </c>
      <c r="AE26" s="4">
        <v>483</v>
      </c>
      <c r="AF26" s="4">
        <f t="shared" si="9"/>
        <v>1110.8999999999999</v>
      </c>
      <c r="AG26" s="9">
        <f t="shared" si="30"/>
        <v>104.31779063683923</v>
      </c>
      <c r="AH26" s="7">
        <v>0</v>
      </c>
      <c r="AI26" s="12">
        <f t="shared" si="10"/>
        <v>1683.7935150115343</v>
      </c>
    </row>
    <row r="27" spans="1:36" x14ac:dyDescent="0.2">
      <c r="A27" s="5"/>
      <c r="B27" s="2" t="s">
        <v>36</v>
      </c>
      <c r="C27" s="3"/>
      <c r="D27" s="4">
        <v>175</v>
      </c>
      <c r="E27" s="4">
        <f t="shared" si="0"/>
        <v>402.49999999999994</v>
      </c>
      <c r="F27" s="9">
        <f t="shared" si="21"/>
        <v>37.796300955376537</v>
      </c>
      <c r="G27" s="4">
        <v>0</v>
      </c>
      <c r="H27" s="4">
        <f t="shared" si="1"/>
        <v>0</v>
      </c>
      <c r="I27" s="9">
        <f t="shared" si="22"/>
        <v>0</v>
      </c>
      <c r="J27" s="4">
        <v>66</v>
      </c>
      <c r="K27" s="4">
        <f t="shared" si="2"/>
        <v>82.5</v>
      </c>
      <c r="L27" s="9">
        <f t="shared" si="23"/>
        <v>7.7470678976858744</v>
      </c>
      <c r="M27" s="4">
        <v>0</v>
      </c>
      <c r="N27" s="4">
        <f t="shared" si="3"/>
        <v>0</v>
      </c>
      <c r="O27" s="9">
        <f t="shared" si="24"/>
        <v>0</v>
      </c>
      <c r="P27" s="4">
        <v>2581</v>
      </c>
      <c r="Q27" s="4">
        <f t="shared" si="4"/>
        <v>32.262500000000003</v>
      </c>
      <c r="R27" s="9">
        <f t="shared" si="25"/>
        <v>3.0295730672617038</v>
      </c>
      <c r="S27" s="4">
        <v>0</v>
      </c>
      <c r="T27" s="4">
        <f t="shared" si="5"/>
        <v>0</v>
      </c>
      <c r="U27" s="9">
        <f t="shared" si="26"/>
        <v>0</v>
      </c>
      <c r="V27" s="4">
        <v>0</v>
      </c>
      <c r="W27" s="4">
        <f t="shared" si="6"/>
        <v>0</v>
      </c>
      <c r="X27" s="9">
        <f t="shared" si="27"/>
        <v>0</v>
      </c>
      <c r="Y27" s="4">
        <v>0</v>
      </c>
      <c r="Z27" s="4">
        <f t="shared" si="7"/>
        <v>0</v>
      </c>
      <c r="AA27" s="9">
        <f t="shared" si="28"/>
        <v>0</v>
      </c>
      <c r="AB27" s="4">
        <v>0</v>
      </c>
      <c r="AC27" s="4">
        <f t="shared" si="8"/>
        <v>0</v>
      </c>
      <c r="AD27" s="9">
        <f t="shared" si="29"/>
        <v>0</v>
      </c>
      <c r="AE27" s="4">
        <v>103</v>
      </c>
      <c r="AF27" s="4">
        <f t="shared" si="9"/>
        <v>236.89999999999998</v>
      </c>
      <c r="AG27" s="9">
        <f t="shared" si="30"/>
        <v>22.245822848021618</v>
      </c>
      <c r="AH27" s="7">
        <v>0</v>
      </c>
      <c r="AI27" s="12">
        <f t="shared" si="10"/>
        <v>70.81876476834573</v>
      </c>
    </row>
    <row r="28" spans="1:36" x14ac:dyDescent="0.2">
      <c r="A28" s="5"/>
      <c r="B28" s="2" t="s">
        <v>37</v>
      </c>
      <c r="C28" s="3"/>
      <c r="D28" s="4">
        <v>121</v>
      </c>
      <c r="E28" s="4">
        <f t="shared" si="0"/>
        <v>278.29999999999995</v>
      </c>
      <c r="F28" s="9">
        <f t="shared" si="21"/>
        <v>26.133442374860348</v>
      </c>
      <c r="G28" s="4">
        <v>24</v>
      </c>
      <c r="H28" s="4">
        <f t="shared" si="1"/>
        <v>55.199999999999996</v>
      </c>
      <c r="I28" s="9">
        <f t="shared" si="22"/>
        <v>5.1834927024516393</v>
      </c>
      <c r="J28" s="4">
        <v>532</v>
      </c>
      <c r="K28" s="4">
        <f t="shared" si="2"/>
        <v>665</v>
      </c>
      <c r="L28" s="9">
        <f t="shared" si="23"/>
        <v>62.446062448013407</v>
      </c>
      <c r="M28" s="4">
        <v>1352</v>
      </c>
      <c r="N28" s="4">
        <f t="shared" si="3"/>
        <v>591.5</v>
      </c>
      <c r="O28" s="9">
        <f t="shared" si="24"/>
        <v>55.544129230075093</v>
      </c>
      <c r="P28" s="4">
        <v>184461</v>
      </c>
      <c r="Q28" s="4">
        <f t="shared" si="4"/>
        <v>2305.7624999999998</v>
      </c>
      <c r="R28" s="9">
        <f t="shared" si="25"/>
        <v>216.51998355682332</v>
      </c>
      <c r="S28" s="4">
        <v>164</v>
      </c>
      <c r="T28" s="4">
        <f t="shared" si="5"/>
        <v>2.0499999999999998</v>
      </c>
      <c r="U28" s="9">
        <f t="shared" si="26"/>
        <v>0.19250289927583081</v>
      </c>
      <c r="V28" s="4">
        <v>5</v>
      </c>
      <c r="W28" s="4">
        <f t="shared" si="6"/>
        <v>1.875</v>
      </c>
      <c r="X28" s="9">
        <f t="shared" si="27"/>
        <v>0.17606972494740622</v>
      </c>
      <c r="Y28" s="4">
        <v>48</v>
      </c>
      <c r="Z28" s="4">
        <f t="shared" si="7"/>
        <v>18</v>
      </c>
      <c r="AA28" s="9">
        <f t="shared" si="28"/>
        <v>1.6902693594950999</v>
      </c>
      <c r="AB28" s="4">
        <v>0</v>
      </c>
      <c r="AC28" s="4">
        <f t="shared" si="8"/>
        <v>0</v>
      </c>
      <c r="AD28" s="9">
        <f t="shared" si="29"/>
        <v>0</v>
      </c>
      <c r="AE28" s="4">
        <v>670</v>
      </c>
      <c r="AF28" s="4">
        <f t="shared" si="9"/>
        <v>1540.9999999999998</v>
      </c>
      <c r="AG28" s="9">
        <f t="shared" si="30"/>
        <v>144.70583794344157</v>
      </c>
      <c r="AH28" s="7">
        <v>4</v>
      </c>
      <c r="AI28" s="12">
        <f t="shared" si="10"/>
        <v>516.59179023938373</v>
      </c>
    </row>
    <row r="29" spans="1:36" x14ac:dyDescent="0.2">
      <c r="A29" s="5"/>
      <c r="B29" s="2" t="s">
        <v>38</v>
      </c>
      <c r="C29" s="3"/>
      <c r="D29" s="4">
        <v>156</v>
      </c>
      <c r="E29" s="4">
        <f t="shared" si="0"/>
        <v>358.79999999999995</v>
      </c>
      <c r="F29" s="9">
        <f t="shared" si="21"/>
        <v>33.692702565935654</v>
      </c>
      <c r="G29" s="4">
        <v>0</v>
      </c>
      <c r="H29" s="4">
        <f t="shared" si="1"/>
        <v>0</v>
      </c>
      <c r="I29" s="9">
        <f t="shared" si="22"/>
        <v>0</v>
      </c>
      <c r="J29" s="4">
        <v>175</v>
      </c>
      <c r="K29" s="4">
        <f t="shared" si="2"/>
        <v>218.75</v>
      </c>
      <c r="L29" s="9">
        <f t="shared" si="23"/>
        <v>20.541467910530727</v>
      </c>
      <c r="M29" s="4">
        <v>2623</v>
      </c>
      <c r="N29" s="4">
        <f t="shared" si="3"/>
        <v>1147.5625</v>
      </c>
      <c r="O29" s="9">
        <f t="shared" si="24"/>
        <v>107.7605406586442</v>
      </c>
      <c r="P29" s="4">
        <v>5237</v>
      </c>
      <c r="Q29" s="4">
        <f t="shared" si="4"/>
        <v>65.462500000000006</v>
      </c>
      <c r="R29" s="9">
        <f t="shared" si="25"/>
        <v>6.1471809969971103</v>
      </c>
      <c r="S29" s="4">
        <v>435</v>
      </c>
      <c r="T29" s="4">
        <f t="shared" si="5"/>
        <v>5.4375</v>
      </c>
      <c r="U29" s="9">
        <f t="shared" si="26"/>
        <v>0.51060220234747811</v>
      </c>
      <c r="V29" s="4">
        <v>0</v>
      </c>
      <c r="W29" s="4">
        <f t="shared" si="6"/>
        <v>0</v>
      </c>
      <c r="X29" s="9">
        <f t="shared" si="27"/>
        <v>0</v>
      </c>
      <c r="Y29" s="4">
        <v>0</v>
      </c>
      <c r="Z29" s="4">
        <f t="shared" si="7"/>
        <v>0</v>
      </c>
      <c r="AA29" s="9">
        <f t="shared" si="28"/>
        <v>0</v>
      </c>
      <c r="AB29" s="4">
        <v>0</v>
      </c>
      <c r="AC29" s="4">
        <f t="shared" si="8"/>
        <v>0</v>
      </c>
      <c r="AD29" s="9">
        <f t="shared" si="29"/>
        <v>0</v>
      </c>
      <c r="AE29" s="4">
        <v>251</v>
      </c>
      <c r="AF29" s="4">
        <f t="shared" si="9"/>
        <v>577.29999999999995</v>
      </c>
      <c r="AG29" s="9">
        <f t="shared" si="30"/>
        <v>54.210694513140062</v>
      </c>
      <c r="AH29" s="7">
        <v>0</v>
      </c>
      <c r="AI29" s="12">
        <f t="shared" si="10"/>
        <v>222.86318884759524</v>
      </c>
    </row>
    <row r="30" spans="1:36" x14ac:dyDescent="0.2">
      <c r="A30" s="5"/>
      <c r="B30" s="2" t="s">
        <v>39</v>
      </c>
      <c r="C30" s="3"/>
      <c r="D30" s="4">
        <v>541</v>
      </c>
      <c r="E30" s="4">
        <f t="shared" si="0"/>
        <v>1244.3</v>
      </c>
      <c r="F30" s="9">
        <f t="shared" si="21"/>
        <v>116.84456466776405</v>
      </c>
      <c r="G30" s="4">
        <v>278</v>
      </c>
      <c r="H30" s="4">
        <f t="shared" si="1"/>
        <v>639.4</v>
      </c>
      <c r="I30" s="9">
        <f t="shared" si="22"/>
        <v>60.042123803398155</v>
      </c>
      <c r="J30" s="4">
        <v>502</v>
      </c>
      <c r="K30" s="4">
        <f t="shared" si="2"/>
        <v>627.5</v>
      </c>
      <c r="L30" s="9">
        <f t="shared" si="23"/>
        <v>58.924667949065288</v>
      </c>
      <c r="M30" s="4">
        <v>5415</v>
      </c>
      <c r="N30" s="4">
        <f t="shared" si="3"/>
        <v>2369.0625</v>
      </c>
      <c r="O30" s="9">
        <f t="shared" si="24"/>
        <v>222.46409747104778</v>
      </c>
      <c r="P30" s="4">
        <v>2861063</v>
      </c>
      <c r="Q30" s="4">
        <f t="shared" si="4"/>
        <v>35763.287499999999</v>
      </c>
      <c r="R30" s="9">
        <f t="shared" si="25"/>
        <v>3358.3105031146729</v>
      </c>
      <c r="S30" s="4">
        <v>2532</v>
      </c>
      <c r="T30" s="4">
        <f t="shared" si="5"/>
        <v>31.65</v>
      </c>
      <c r="U30" s="9">
        <f t="shared" si="26"/>
        <v>2.9720569571122173</v>
      </c>
      <c r="V30" s="4">
        <v>81</v>
      </c>
      <c r="W30" s="4">
        <f t="shared" si="6"/>
        <v>30.375</v>
      </c>
      <c r="X30" s="9">
        <f t="shared" si="27"/>
        <v>2.852329544147981</v>
      </c>
      <c r="Y30" s="4">
        <v>0</v>
      </c>
      <c r="Z30" s="4">
        <f t="shared" si="7"/>
        <v>0</v>
      </c>
      <c r="AA30" s="9">
        <f t="shared" si="28"/>
        <v>0</v>
      </c>
      <c r="AB30" s="4">
        <v>0</v>
      </c>
      <c r="AC30" s="4">
        <f t="shared" si="8"/>
        <v>0</v>
      </c>
      <c r="AD30" s="9">
        <f t="shared" si="29"/>
        <v>0</v>
      </c>
      <c r="AE30" s="4">
        <v>1295</v>
      </c>
      <c r="AF30" s="4">
        <f t="shared" si="9"/>
        <v>2978.4999999999995</v>
      </c>
      <c r="AG30" s="9">
        <f t="shared" si="30"/>
        <v>279.69262706978634</v>
      </c>
      <c r="AH30" s="7">
        <v>0</v>
      </c>
      <c r="AI30" s="12">
        <f t="shared" si="10"/>
        <v>4102.1029705769943</v>
      </c>
    </row>
    <row r="31" spans="1:36" x14ac:dyDescent="0.2">
      <c r="A31" s="5"/>
      <c r="B31" s="2" t="s">
        <v>40</v>
      </c>
      <c r="C31" s="3"/>
      <c r="D31" s="4">
        <v>169</v>
      </c>
      <c r="E31" s="4">
        <f t="shared" si="0"/>
        <v>388.7</v>
      </c>
      <c r="F31" s="9">
        <f t="shared" si="21"/>
        <v>36.500427779763626</v>
      </c>
      <c r="G31" s="4">
        <v>146</v>
      </c>
      <c r="H31" s="4">
        <f t="shared" si="1"/>
        <v>335.79999999999995</v>
      </c>
      <c r="I31" s="9">
        <f t="shared" si="22"/>
        <v>31.532913939914135</v>
      </c>
      <c r="J31" s="4">
        <v>20</v>
      </c>
      <c r="K31" s="4">
        <f t="shared" si="2"/>
        <v>25</v>
      </c>
      <c r="L31" s="9">
        <f t="shared" si="23"/>
        <v>2.3475963326320834</v>
      </c>
      <c r="M31" s="4">
        <v>0</v>
      </c>
      <c r="N31" s="4">
        <f t="shared" si="3"/>
        <v>0</v>
      </c>
      <c r="O31" s="9">
        <f t="shared" si="24"/>
        <v>0</v>
      </c>
      <c r="P31" s="4">
        <v>5893166</v>
      </c>
      <c r="Q31" s="4">
        <f t="shared" si="4"/>
        <v>73664.574999999997</v>
      </c>
      <c r="R31" s="9">
        <f t="shared" si="25"/>
        <v>6917.387444596041</v>
      </c>
      <c r="S31" s="4">
        <v>20</v>
      </c>
      <c r="T31" s="4">
        <f t="shared" si="5"/>
        <v>0.25</v>
      </c>
      <c r="U31" s="9">
        <f t="shared" si="26"/>
        <v>2.347596332632083E-2</v>
      </c>
      <c r="V31" s="4">
        <v>0</v>
      </c>
      <c r="W31" s="4">
        <f t="shared" si="6"/>
        <v>0</v>
      </c>
      <c r="X31" s="9">
        <f t="shared" si="27"/>
        <v>0</v>
      </c>
      <c r="Y31" s="4">
        <v>0</v>
      </c>
      <c r="Z31" s="4">
        <f t="shared" si="7"/>
        <v>0</v>
      </c>
      <c r="AA31" s="9">
        <f t="shared" si="28"/>
        <v>0</v>
      </c>
      <c r="AB31" s="4">
        <v>0</v>
      </c>
      <c r="AC31" s="4">
        <f t="shared" si="8"/>
        <v>0</v>
      </c>
      <c r="AD31" s="9">
        <f t="shared" si="29"/>
        <v>0</v>
      </c>
      <c r="AE31" s="4">
        <v>674</v>
      </c>
      <c r="AF31" s="4">
        <f t="shared" si="9"/>
        <v>1550.1999999999998</v>
      </c>
      <c r="AG31" s="9">
        <f t="shared" si="30"/>
        <v>145.56975339385019</v>
      </c>
      <c r="AH31" s="7">
        <v>0</v>
      </c>
      <c r="AI31" s="12">
        <f t="shared" si="10"/>
        <v>7133.3616120055276</v>
      </c>
      <c r="AJ31" s="23">
        <f>SUM(E24:E31,H24:H31,K24:K31,N24:N31,Q24:Q31,T24:T31,W24:W31,Z24:Z31,AC24:AC31,AF24:AF31)</f>
        <v>183731.22499999995</v>
      </c>
    </row>
    <row r="32" spans="1:36" x14ac:dyDescent="0.2">
      <c r="A32" s="16" t="s">
        <v>41</v>
      </c>
      <c r="B32" s="17" t="s">
        <v>13</v>
      </c>
      <c r="C32" s="17"/>
      <c r="D32" s="18">
        <v>189</v>
      </c>
      <c r="E32" s="18">
        <f t="shared" si="0"/>
        <v>434.7</v>
      </c>
      <c r="F32" s="19">
        <f>(E32/$AJ$37)*$H$112</f>
        <v>19.631079351255245</v>
      </c>
      <c r="G32" s="18">
        <v>1120</v>
      </c>
      <c r="H32" s="18">
        <f t="shared" si="1"/>
        <v>2576</v>
      </c>
      <c r="I32" s="19">
        <f>(H32/$AJ$37)*$H$112</f>
        <v>116.33232208151257</v>
      </c>
      <c r="J32" s="18">
        <v>14</v>
      </c>
      <c r="K32" s="18">
        <f t="shared" si="2"/>
        <v>17.5</v>
      </c>
      <c r="L32" s="19">
        <f>(K32/$AJ$37)*$H$112</f>
        <v>0.79030110109723217</v>
      </c>
      <c r="M32" s="18">
        <v>35860</v>
      </c>
      <c r="N32" s="18">
        <f t="shared" si="3"/>
        <v>15688.75</v>
      </c>
      <c r="O32" s="19">
        <f>(N32/$AJ$37)*$H$112</f>
        <v>708.50493713366859</v>
      </c>
      <c r="P32" s="18">
        <v>8120641</v>
      </c>
      <c r="Q32" s="18">
        <f t="shared" si="4"/>
        <v>101508.0125</v>
      </c>
      <c r="R32" s="19">
        <f>(Q32/$AJ$37)*$H$112</f>
        <v>4584.1082313680918</v>
      </c>
      <c r="S32" s="18">
        <v>24</v>
      </c>
      <c r="T32" s="18">
        <f t="shared" si="5"/>
        <v>0.3</v>
      </c>
      <c r="U32" s="19">
        <f>(T32/$AJ$37)*$H$112</f>
        <v>1.354801887595255E-2</v>
      </c>
      <c r="V32" s="18">
        <v>0</v>
      </c>
      <c r="W32" s="18">
        <f t="shared" si="6"/>
        <v>0</v>
      </c>
      <c r="X32" s="19">
        <f>(W32/$AJ$37)*$H$112</f>
        <v>0</v>
      </c>
      <c r="Y32" s="18">
        <v>0</v>
      </c>
      <c r="Z32" s="18">
        <f t="shared" si="7"/>
        <v>0</v>
      </c>
      <c r="AA32" s="19">
        <f>(Z32/$AJ$37)*$H$112</f>
        <v>0</v>
      </c>
      <c r="AB32" s="18">
        <v>6000</v>
      </c>
      <c r="AC32" s="18">
        <f t="shared" si="8"/>
        <v>16.5</v>
      </c>
      <c r="AD32" s="19">
        <f>(AC32/$AJ$37)*$H$112</f>
        <v>0.7451410381773903</v>
      </c>
      <c r="AE32" s="18">
        <v>27</v>
      </c>
      <c r="AF32" s="18">
        <f t="shared" si="9"/>
        <v>62.099999999999994</v>
      </c>
      <c r="AG32" s="19">
        <f>(AF32/$AJ$37)*$H$112</f>
        <v>2.8044399073221773</v>
      </c>
      <c r="AH32" s="18">
        <v>0</v>
      </c>
      <c r="AI32" s="19">
        <f t="shared" si="10"/>
        <v>5432.93</v>
      </c>
    </row>
    <row r="33" spans="1:36" x14ac:dyDescent="0.2">
      <c r="A33" s="5"/>
      <c r="B33" s="2" t="s">
        <v>41</v>
      </c>
      <c r="C33" s="3"/>
      <c r="D33" s="4">
        <v>17</v>
      </c>
      <c r="E33" s="4">
        <f t="shared" si="0"/>
        <v>39.099999999999994</v>
      </c>
      <c r="F33" s="9">
        <f>(E33/$AJ$37)*$H$112</f>
        <v>1.7657584601658154</v>
      </c>
      <c r="G33" s="4">
        <v>1120</v>
      </c>
      <c r="H33" s="4">
        <f t="shared" si="1"/>
        <v>2576</v>
      </c>
      <c r="I33" s="9">
        <f>(H33/$AJ$37)*$H$112</f>
        <v>116.33232208151257</v>
      </c>
      <c r="J33" s="4">
        <v>7</v>
      </c>
      <c r="K33" s="4">
        <f t="shared" si="2"/>
        <v>8.75</v>
      </c>
      <c r="L33" s="9">
        <f>(K33/$AJ$37)*$H$112</f>
        <v>0.39515055054861609</v>
      </c>
      <c r="M33" s="4">
        <v>0</v>
      </c>
      <c r="N33" s="4">
        <f t="shared" si="3"/>
        <v>0</v>
      </c>
      <c r="O33" s="9">
        <f>(N33/$AJ$37)*$H$112</f>
        <v>0</v>
      </c>
      <c r="P33" s="4">
        <v>516486</v>
      </c>
      <c r="Q33" s="4">
        <f t="shared" si="4"/>
        <v>6456.0749999999998</v>
      </c>
      <c r="R33" s="9">
        <f>(Q33/$AJ$37)*$H$112</f>
        <v>291.5567532152179</v>
      </c>
      <c r="S33" s="4">
        <v>20</v>
      </c>
      <c r="T33" s="4">
        <f t="shared" si="5"/>
        <v>0.25</v>
      </c>
      <c r="U33" s="9">
        <f>(T33/$AJ$37)*$H$112</f>
        <v>1.1290015729960459E-2</v>
      </c>
      <c r="V33" s="4">
        <v>0</v>
      </c>
      <c r="W33" s="4">
        <f t="shared" si="6"/>
        <v>0</v>
      </c>
      <c r="X33" s="9">
        <f>(W33/$AJ$37)*$H$112</f>
        <v>0</v>
      </c>
      <c r="Y33" s="4">
        <v>0</v>
      </c>
      <c r="Z33" s="4">
        <f t="shared" si="7"/>
        <v>0</v>
      </c>
      <c r="AA33" s="9">
        <f>(Z33/$AJ$37)*$H$112</f>
        <v>0</v>
      </c>
      <c r="AB33" s="4">
        <v>0</v>
      </c>
      <c r="AC33" s="4">
        <f t="shared" si="8"/>
        <v>0</v>
      </c>
      <c r="AD33" s="9">
        <f>(AC33/$AJ$37)*$H$112</f>
        <v>0</v>
      </c>
      <c r="AE33" s="4">
        <v>3</v>
      </c>
      <c r="AF33" s="4">
        <f t="shared" si="9"/>
        <v>6.8999999999999995</v>
      </c>
      <c r="AG33" s="9">
        <f>(AF33/$AJ$37)*$H$112</f>
        <v>0.31160443414690864</v>
      </c>
      <c r="AH33" s="7">
        <v>0</v>
      </c>
      <c r="AI33" s="12">
        <f t="shared" si="10"/>
        <v>410.37287875732176</v>
      </c>
    </row>
    <row r="34" spans="1:36" x14ac:dyDescent="0.2">
      <c r="A34" s="5"/>
      <c r="B34" s="2" t="s">
        <v>42</v>
      </c>
      <c r="C34" s="3"/>
      <c r="D34" s="4">
        <v>7</v>
      </c>
      <c r="E34" s="4">
        <f t="shared" si="0"/>
        <v>16.099999999999998</v>
      </c>
      <c r="F34" s="9">
        <f t="shared" ref="F34:F37" si="31">(E34/$AJ$37)*$H$112</f>
        <v>0.72707701300945349</v>
      </c>
      <c r="G34" s="4">
        <v>0</v>
      </c>
      <c r="H34" s="4">
        <f t="shared" si="1"/>
        <v>0</v>
      </c>
      <c r="I34" s="9">
        <f t="shared" ref="I34:I37" si="32">(H34/$AJ$37)*$H$112</f>
        <v>0</v>
      </c>
      <c r="J34" s="4">
        <v>0</v>
      </c>
      <c r="K34" s="4">
        <f t="shared" si="2"/>
        <v>0</v>
      </c>
      <c r="L34" s="9">
        <f t="shared" ref="L34:L37" si="33">(K34/$AJ$37)*$H$112</f>
        <v>0</v>
      </c>
      <c r="M34" s="4">
        <v>0</v>
      </c>
      <c r="N34" s="4">
        <f t="shared" si="3"/>
        <v>0</v>
      </c>
      <c r="O34" s="9">
        <f t="shared" ref="O34:O37" si="34">(N34/$AJ$37)*$H$112</f>
        <v>0</v>
      </c>
      <c r="P34" s="4">
        <v>2018914</v>
      </c>
      <c r="Q34" s="4">
        <f t="shared" si="4"/>
        <v>25236.424999999999</v>
      </c>
      <c r="R34" s="9">
        <f t="shared" ref="R34:R37" si="35">(Q34/$AJ$37)*$H$112</f>
        <v>1139.6785408718695</v>
      </c>
      <c r="S34" s="4">
        <v>0</v>
      </c>
      <c r="T34" s="4">
        <f t="shared" si="5"/>
        <v>0</v>
      </c>
      <c r="U34" s="9">
        <f t="shared" ref="U34:U37" si="36">(T34/$AJ$37)*$H$112</f>
        <v>0</v>
      </c>
      <c r="V34" s="4">
        <v>0</v>
      </c>
      <c r="W34" s="4">
        <f t="shared" si="6"/>
        <v>0</v>
      </c>
      <c r="X34" s="9">
        <f t="shared" ref="X34:X37" si="37">(W34/$AJ$37)*$H$112</f>
        <v>0</v>
      </c>
      <c r="Y34" s="4">
        <v>0</v>
      </c>
      <c r="Z34" s="4">
        <f t="shared" si="7"/>
        <v>0</v>
      </c>
      <c r="AA34" s="9">
        <f t="shared" ref="AA34:AA37" si="38">(Z34/$AJ$37)*$H$112</f>
        <v>0</v>
      </c>
      <c r="AB34" s="4">
        <v>0</v>
      </c>
      <c r="AC34" s="4">
        <f t="shared" si="8"/>
        <v>0</v>
      </c>
      <c r="AD34" s="9">
        <f t="shared" ref="AD34:AD37" si="39">(AC34/$AJ$37)*$H$112</f>
        <v>0</v>
      </c>
      <c r="AE34" s="4">
        <v>0</v>
      </c>
      <c r="AF34" s="4">
        <f t="shared" si="9"/>
        <v>0</v>
      </c>
      <c r="AG34" s="9">
        <f t="shared" ref="AG34:AG37" si="40">(AF34/$AJ$37)*$H$112</f>
        <v>0</v>
      </c>
      <c r="AH34" s="7">
        <v>0</v>
      </c>
      <c r="AI34" s="12">
        <f t="shared" si="10"/>
        <v>1140.4056178848789</v>
      </c>
    </row>
    <row r="35" spans="1:36" x14ac:dyDescent="0.2">
      <c r="A35" s="5"/>
      <c r="B35" s="2" t="s">
        <v>43</v>
      </c>
      <c r="C35" s="3"/>
      <c r="D35" s="4">
        <v>163</v>
      </c>
      <c r="E35" s="4">
        <f t="shared" si="0"/>
        <v>374.9</v>
      </c>
      <c r="F35" s="9">
        <f t="shared" si="31"/>
        <v>16.930507588648702</v>
      </c>
      <c r="G35" s="4">
        <v>0</v>
      </c>
      <c r="H35" s="4">
        <f t="shared" si="1"/>
        <v>0</v>
      </c>
      <c r="I35" s="9">
        <f t="shared" si="32"/>
        <v>0</v>
      </c>
      <c r="J35" s="4">
        <v>0</v>
      </c>
      <c r="K35" s="4">
        <f t="shared" si="2"/>
        <v>0</v>
      </c>
      <c r="L35" s="9">
        <f t="shared" si="33"/>
        <v>0</v>
      </c>
      <c r="M35" s="4">
        <v>2910</v>
      </c>
      <c r="N35" s="4">
        <f t="shared" si="3"/>
        <v>1273.125</v>
      </c>
      <c r="O35" s="9">
        <f t="shared" si="34"/>
        <v>57.494405104823635</v>
      </c>
      <c r="P35" s="4">
        <v>3306471</v>
      </c>
      <c r="Q35" s="4">
        <f t="shared" si="4"/>
        <v>41330.887499999997</v>
      </c>
      <c r="R35" s="9">
        <f t="shared" si="35"/>
        <v>1866.5054800329044</v>
      </c>
      <c r="S35" s="4">
        <v>0</v>
      </c>
      <c r="T35" s="4">
        <f t="shared" si="5"/>
        <v>0</v>
      </c>
      <c r="U35" s="9">
        <f t="shared" si="36"/>
        <v>0</v>
      </c>
      <c r="V35" s="4">
        <v>0</v>
      </c>
      <c r="W35" s="4">
        <f t="shared" si="6"/>
        <v>0</v>
      </c>
      <c r="X35" s="9">
        <f t="shared" si="37"/>
        <v>0</v>
      </c>
      <c r="Y35" s="4">
        <v>0</v>
      </c>
      <c r="Z35" s="4">
        <f t="shared" si="7"/>
        <v>0</v>
      </c>
      <c r="AA35" s="9">
        <f t="shared" si="38"/>
        <v>0</v>
      </c>
      <c r="AB35" s="4">
        <v>0</v>
      </c>
      <c r="AC35" s="4">
        <f t="shared" si="8"/>
        <v>0</v>
      </c>
      <c r="AD35" s="9">
        <f t="shared" si="39"/>
        <v>0</v>
      </c>
      <c r="AE35" s="4">
        <v>24</v>
      </c>
      <c r="AF35" s="4">
        <f t="shared" si="9"/>
        <v>55.199999999999996</v>
      </c>
      <c r="AG35" s="9">
        <f t="shared" si="40"/>
        <v>2.4928354731752691</v>
      </c>
      <c r="AH35" s="7">
        <v>0</v>
      </c>
      <c r="AI35" s="12">
        <f t="shared" si="10"/>
        <v>1943.4232281995521</v>
      </c>
    </row>
    <row r="36" spans="1:36" x14ac:dyDescent="0.2">
      <c r="A36" s="5"/>
      <c r="B36" s="2" t="s">
        <v>44</v>
      </c>
      <c r="C36" s="3"/>
      <c r="D36" s="4">
        <v>2</v>
      </c>
      <c r="E36" s="4">
        <f t="shared" si="0"/>
        <v>4.5999999999999996</v>
      </c>
      <c r="F36" s="9">
        <f t="shared" si="31"/>
        <v>0.20773628943127243</v>
      </c>
      <c r="G36" s="4">
        <v>0</v>
      </c>
      <c r="H36" s="4">
        <f t="shared" si="1"/>
        <v>0</v>
      </c>
      <c r="I36" s="9">
        <f t="shared" si="32"/>
        <v>0</v>
      </c>
      <c r="J36" s="4">
        <v>7</v>
      </c>
      <c r="K36" s="4">
        <f t="shared" si="2"/>
        <v>8.75</v>
      </c>
      <c r="L36" s="9">
        <f t="shared" si="33"/>
        <v>0.39515055054861609</v>
      </c>
      <c r="M36" s="4">
        <v>32950</v>
      </c>
      <c r="N36" s="4">
        <f t="shared" si="3"/>
        <v>14415.625</v>
      </c>
      <c r="O36" s="9">
        <f t="shared" si="34"/>
        <v>651.01053202884498</v>
      </c>
      <c r="P36" s="4">
        <v>1241</v>
      </c>
      <c r="Q36" s="4">
        <f t="shared" si="4"/>
        <v>15.512499999999999</v>
      </c>
      <c r="R36" s="9">
        <f t="shared" si="35"/>
        <v>0.70054547604404638</v>
      </c>
      <c r="S36" s="4">
        <v>4</v>
      </c>
      <c r="T36" s="4">
        <f t="shared" si="5"/>
        <v>0.05</v>
      </c>
      <c r="U36" s="9">
        <f t="shared" si="36"/>
        <v>2.2580031459920919E-3</v>
      </c>
      <c r="V36" s="4">
        <v>0</v>
      </c>
      <c r="W36" s="4">
        <f t="shared" si="6"/>
        <v>0</v>
      </c>
      <c r="X36" s="9">
        <f t="shared" si="37"/>
        <v>0</v>
      </c>
      <c r="Y36" s="4">
        <v>0</v>
      </c>
      <c r="Z36" s="4">
        <f t="shared" si="7"/>
        <v>0</v>
      </c>
      <c r="AA36" s="9">
        <f t="shared" si="38"/>
        <v>0</v>
      </c>
      <c r="AB36" s="4">
        <v>6000</v>
      </c>
      <c r="AC36" s="4">
        <f t="shared" si="8"/>
        <v>16.5</v>
      </c>
      <c r="AD36" s="9">
        <f t="shared" si="39"/>
        <v>0.7451410381773903</v>
      </c>
      <c r="AE36" s="4">
        <v>0</v>
      </c>
      <c r="AF36" s="4">
        <f t="shared" si="9"/>
        <v>0</v>
      </c>
      <c r="AG36" s="9">
        <f t="shared" si="40"/>
        <v>0</v>
      </c>
      <c r="AH36" s="7">
        <v>0</v>
      </c>
      <c r="AI36" s="12">
        <f t="shared" si="10"/>
        <v>653.06136338619228</v>
      </c>
    </row>
    <row r="37" spans="1:36" x14ac:dyDescent="0.2">
      <c r="A37" s="5"/>
      <c r="B37" s="2" t="s">
        <v>45</v>
      </c>
      <c r="C37" s="3"/>
      <c r="D37" s="4">
        <v>0</v>
      </c>
      <c r="E37" s="4">
        <f t="shared" si="0"/>
        <v>0</v>
      </c>
      <c r="F37" s="9">
        <f t="shared" si="31"/>
        <v>0</v>
      </c>
      <c r="G37" s="4">
        <v>0</v>
      </c>
      <c r="H37" s="4">
        <f t="shared" si="1"/>
        <v>0</v>
      </c>
      <c r="I37" s="9">
        <f t="shared" si="32"/>
        <v>0</v>
      </c>
      <c r="J37" s="4">
        <v>0</v>
      </c>
      <c r="K37" s="4">
        <f t="shared" si="2"/>
        <v>0</v>
      </c>
      <c r="L37" s="9">
        <f t="shared" si="33"/>
        <v>0</v>
      </c>
      <c r="M37" s="4">
        <v>0</v>
      </c>
      <c r="N37" s="4">
        <f t="shared" si="3"/>
        <v>0</v>
      </c>
      <c r="O37" s="9">
        <f t="shared" si="34"/>
        <v>0</v>
      </c>
      <c r="P37" s="4">
        <v>2277529</v>
      </c>
      <c r="Q37" s="4">
        <f t="shared" si="4"/>
        <v>28469.112499999999</v>
      </c>
      <c r="R37" s="9">
        <f t="shared" si="35"/>
        <v>1285.6669117720558</v>
      </c>
      <c r="S37" s="4">
        <v>0</v>
      </c>
      <c r="T37" s="4">
        <f t="shared" si="5"/>
        <v>0</v>
      </c>
      <c r="U37" s="9">
        <f t="shared" si="36"/>
        <v>0</v>
      </c>
      <c r="V37" s="4">
        <v>0</v>
      </c>
      <c r="W37" s="4">
        <f t="shared" si="6"/>
        <v>0</v>
      </c>
      <c r="X37" s="9">
        <f t="shared" si="37"/>
        <v>0</v>
      </c>
      <c r="Y37" s="4">
        <v>0</v>
      </c>
      <c r="Z37" s="4">
        <f t="shared" si="7"/>
        <v>0</v>
      </c>
      <c r="AA37" s="9">
        <f t="shared" si="38"/>
        <v>0</v>
      </c>
      <c r="AB37" s="4">
        <v>0</v>
      </c>
      <c r="AC37" s="4">
        <f t="shared" si="8"/>
        <v>0</v>
      </c>
      <c r="AD37" s="9">
        <f t="shared" si="39"/>
        <v>0</v>
      </c>
      <c r="AE37" s="4">
        <v>0</v>
      </c>
      <c r="AF37" s="4">
        <f t="shared" si="9"/>
        <v>0</v>
      </c>
      <c r="AG37" s="9">
        <f t="shared" si="40"/>
        <v>0</v>
      </c>
      <c r="AH37" s="7">
        <v>0</v>
      </c>
      <c r="AI37" s="12">
        <f t="shared" si="10"/>
        <v>1285.6669117720558</v>
      </c>
      <c r="AJ37" s="23">
        <f>SUM(E33:E37,H33:H37,K33:K37,N33:N37,Q33:Q37,T33:T37,W33:W37,Z33:Z37,AC33:AC37,AF33:AF37)</f>
        <v>120303.86249999999</v>
      </c>
    </row>
    <row r="38" spans="1:36" x14ac:dyDescent="0.2">
      <c r="A38" s="16" t="s">
        <v>46</v>
      </c>
      <c r="B38" s="17" t="s">
        <v>13</v>
      </c>
      <c r="C38" s="17"/>
      <c r="D38" s="18">
        <v>8913</v>
      </c>
      <c r="E38" s="18">
        <f t="shared" si="0"/>
        <v>20499.899999999998</v>
      </c>
      <c r="F38" s="19">
        <f>(E38/$AJ$46)*$H$113</f>
        <v>326.62303222436412</v>
      </c>
      <c r="G38" s="18">
        <v>12</v>
      </c>
      <c r="H38" s="18">
        <f t="shared" si="1"/>
        <v>27.599999999999998</v>
      </c>
      <c r="I38" s="19">
        <f>(H38/$AJ$46)*$H$113</f>
        <v>0.43974827630341856</v>
      </c>
      <c r="J38" s="18">
        <v>299</v>
      </c>
      <c r="K38" s="18">
        <f t="shared" si="2"/>
        <v>373.75</v>
      </c>
      <c r="L38" s="19">
        <f>(K38/$AJ$46)*$H$113</f>
        <v>5.9549245749421269</v>
      </c>
      <c r="M38" s="18">
        <v>9618</v>
      </c>
      <c r="N38" s="18">
        <f t="shared" si="3"/>
        <v>4207.875</v>
      </c>
      <c r="O38" s="19">
        <f>(N38/$AJ$46)*$H$113</f>
        <v>67.043687614139401</v>
      </c>
      <c r="P38" s="18">
        <v>1573512</v>
      </c>
      <c r="Q38" s="18">
        <f t="shared" si="4"/>
        <v>19668.900000000001</v>
      </c>
      <c r="R38" s="19">
        <f>(Q38/$AJ$46)*$H$113</f>
        <v>313.38278520957641</v>
      </c>
      <c r="S38" s="18">
        <v>7179</v>
      </c>
      <c r="T38" s="18">
        <f t="shared" si="5"/>
        <v>89.737499999999997</v>
      </c>
      <c r="U38" s="19">
        <f>(T38/$AJ$46)*$H$113</f>
        <v>1.4297793820571747</v>
      </c>
      <c r="V38" s="18">
        <v>2153</v>
      </c>
      <c r="W38" s="18">
        <f t="shared" si="6"/>
        <v>807.375</v>
      </c>
      <c r="X38" s="19">
        <f>(W38/$AJ$46)*$H$113</f>
        <v>12.863832050017121</v>
      </c>
      <c r="Y38" s="18">
        <v>556</v>
      </c>
      <c r="Z38" s="18">
        <f t="shared" si="7"/>
        <v>208.5</v>
      </c>
      <c r="AA38" s="19">
        <f>(Z38/$AJ$46)*$H$113</f>
        <v>3.3220114351182164</v>
      </c>
      <c r="AB38" s="18">
        <v>1126</v>
      </c>
      <c r="AC38" s="18">
        <f t="shared" si="8"/>
        <v>3.0964999999999998</v>
      </c>
      <c r="AD38" s="19">
        <f>(AC38/$AJ$46)*$H$113</f>
        <v>4.9336251361359988E-2</v>
      </c>
      <c r="AE38" s="18">
        <v>1389</v>
      </c>
      <c r="AF38" s="18">
        <f t="shared" si="9"/>
        <v>3194.7</v>
      </c>
      <c r="AG38" s="19">
        <f>(AF38/$AJ$46)*$H$113</f>
        <v>50.900862982120699</v>
      </c>
      <c r="AH38" s="18">
        <v>381</v>
      </c>
      <c r="AI38" s="19">
        <f t="shared" si="10"/>
        <v>1163.0100000000002</v>
      </c>
    </row>
    <row r="39" spans="1:36" x14ac:dyDescent="0.2">
      <c r="A39" s="5"/>
      <c r="B39" s="2" t="s">
        <v>46</v>
      </c>
      <c r="C39" s="3"/>
      <c r="D39" s="4">
        <v>264</v>
      </c>
      <c r="E39" s="4">
        <f t="shared" si="0"/>
        <v>607.19999999999993</v>
      </c>
      <c r="F39" s="9">
        <f>(E39/$AJ$46)*$H$113</f>
        <v>9.6744620786752087</v>
      </c>
      <c r="G39" s="4">
        <v>0</v>
      </c>
      <c r="H39" s="4">
        <f t="shared" si="1"/>
        <v>0</v>
      </c>
      <c r="I39" s="9">
        <f>(H39/$AJ$46)*$H$113</f>
        <v>0</v>
      </c>
      <c r="J39" s="4">
        <v>68</v>
      </c>
      <c r="K39" s="4">
        <f t="shared" si="2"/>
        <v>85</v>
      </c>
      <c r="L39" s="9">
        <f>(K39/$AJ$46)*$H$113</f>
        <v>1.3542972277460354</v>
      </c>
      <c r="M39" s="4">
        <v>1290</v>
      </c>
      <c r="N39" s="4">
        <f t="shared" si="3"/>
        <v>564.375</v>
      </c>
      <c r="O39" s="9">
        <f>(N39/$AJ$46)*$H$113</f>
        <v>8.9921352695196326</v>
      </c>
      <c r="P39" s="4">
        <v>10958</v>
      </c>
      <c r="Q39" s="4">
        <f t="shared" si="4"/>
        <v>136.97499999999999</v>
      </c>
      <c r="R39" s="9">
        <f>(Q39/$AJ$46)*$H$113</f>
        <v>2.1824101502413318</v>
      </c>
      <c r="S39" s="4">
        <v>1524</v>
      </c>
      <c r="T39" s="4">
        <f t="shared" si="5"/>
        <v>19.05</v>
      </c>
      <c r="U39" s="9">
        <f>(T39/$AJ$46)*$H$113</f>
        <v>0.30352190810072915</v>
      </c>
      <c r="V39" s="4">
        <v>26</v>
      </c>
      <c r="W39" s="4">
        <f t="shared" si="6"/>
        <v>9.75</v>
      </c>
      <c r="X39" s="9">
        <f>(W39/$AJ$46)*$H$113</f>
        <v>0.15534585847675111</v>
      </c>
      <c r="Y39" s="4">
        <v>48</v>
      </c>
      <c r="Z39" s="4">
        <f t="shared" si="7"/>
        <v>18</v>
      </c>
      <c r="AA39" s="9">
        <f>(Z39/$AJ$46)*$H$113</f>
        <v>0.28679235411092513</v>
      </c>
      <c r="AB39" s="4">
        <v>0</v>
      </c>
      <c r="AC39" s="4">
        <f t="shared" si="8"/>
        <v>0</v>
      </c>
      <c r="AD39" s="9">
        <f>(AC39/$AJ$46)*$H$113</f>
        <v>0</v>
      </c>
      <c r="AE39" s="4">
        <v>64</v>
      </c>
      <c r="AF39" s="4">
        <f t="shared" si="9"/>
        <v>147.19999999999999</v>
      </c>
      <c r="AG39" s="9">
        <f>(AF39/$AJ$46)*$H$113</f>
        <v>2.345324140284899</v>
      </c>
      <c r="AH39" s="7">
        <v>5</v>
      </c>
      <c r="AI39" s="12">
        <f t="shared" si="10"/>
        <v>30.294288987155515</v>
      </c>
    </row>
    <row r="40" spans="1:36" x14ac:dyDescent="0.2">
      <c r="A40" s="5"/>
      <c r="B40" s="2" t="s">
        <v>47</v>
      </c>
      <c r="C40" s="3"/>
      <c r="D40" s="4">
        <v>602</v>
      </c>
      <c r="E40" s="4">
        <f t="shared" si="0"/>
        <v>1384.6</v>
      </c>
      <c r="F40" s="9">
        <f t="shared" ref="F40:F46" si="41">(E40/$AJ$46)*$H$113</f>
        <v>22.060705194554831</v>
      </c>
      <c r="G40" s="4">
        <v>0</v>
      </c>
      <c r="H40" s="4">
        <f t="shared" si="1"/>
        <v>0</v>
      </c>
      <c r="I40" s="9">
        <f t="shared" ref="I40:I46" si="42">(H40/$AJ$46)*$H$113</f>
        <v>0</v>
      </c>
      <c r="J40" s="4">
        <v>17</v>
      </c>
      <c r="K40" s="4">
        <f t="shared" si="2"/>
        <v>21.25</v>
      </c>
      <c r="L40" s="9">
        <f t="shared" ref="L40:L46" si="43">(K40/$AJ$46)*$H$113</f>
        <v>0.33857430693650886</v>
      </c>
      <c r="M40" s="4">
        <v>222</v>
      </c>
      <c r="N40" s="4">
        <f t="shared" si="3"/>
        <v>97.125</v>
      </c>
      <c r="O40" s="9">
        <f t="shared" ref="O40:O46" si="44">(N40/$AJ$46)*$H$113</f>
        <v>1.5474837440568669</v>
      </c>
      <c r="P40" s="4">
        <v>47633</v>
      </c>
      <c r="Q40" s="4">
        <f t="shared" si="4"/>
        <v>595.41250000000002</v>
      </c>
      <c r="R40" s="9">
        <f t="shared" ref="R40:R46" si="45">(Q40/$AJ$46)*$H$113</f>
        <v>9.4866529190039568</v>
      </c>
      <c r="S40" s="4">
        <v>774</v>
      </c>
      <c r="T40" s="4">
        <f t="shared" si="5"/>
        <v>9.6750000000000007</v>
      </c>
      <c r="U40" s="9">
        <f t="shared" ref="U40:U46" si="46">(T40/$AJ$46)*$H$113</f>
        <v>0.15415089033462229</v>
      </c>
      <c r="V40" s="4">
        <v>1021</v>
      </c>
      <c r="W40" s="4">
        <f t="shared" si="6"/>
        <v>382.875</v>
      </c>
      <c r="X40" s="9">
        <f t="shared" ref="X40:X46" si="47">(W40/$AJ$46)*$H$113</f>
        <v>6.1003123655678033</v>
      </c>
      <c r="Y40" s="4">
        <v>112</v>
      </c>
      <c r="Z40" s="4">
        <f t="shared" si="7"/>
        <v>42</v>
      </c>
      <c r="AA40" s="9">
        <f t="shared" ref="AA40:AA46" si="48">(Z40/$AJ$46)*$H$113</f>
        <v>0.66918215959215865</v>
      </c>
      <c r="AB40" s="4">
        <v>4</v>
      </c>
      <c r="AC40" s="4">
        <f t="shared" si="8"/>
        <v>1.0999999999999999E-2</v>
      </c>
      <c r="AD40" s="9">
        <f t="shared" ref="AD40:AD46" si="49">(AC40/$AJ$46)*$H$113</f>
        <v>1.752619941788987E-4</v>
      </c>
      <c r="AE40" s="4">
        <v>122</v>
      </c>
      <c r="AF40" s="4">
        <f t="shared" si="9"/>
        <v>280.59999999999997</v>
      </c>
      <c r="AG40" s="9">
        <f t="shared" ref="AG40:AG46" si="50">(AF40/$AJ$46)*$H$113</f>
        <v>4.4707741424180885</v>
      </c>
      <c r="AH40" s="7">
        <v>9</v>
      </c>
      <c r="AI40" s="12">
        <f t="shared" si="10"/>
        <v>53.828010984459013</v>
      </c>
    </row>
    <row r="41" spans="1:36" x14ac:dyDescent="0.2">
      <c r="A41" s="5"/>
      <c r="B41" s="2" t="s">
        <v>48</v>
      </c>
      <c r="C41" s="3"/>
      <c r="D41" s="4">
        <v>346</v>
      </c>
      <c r="E41" s="4">
        <f t="shared" si="0"/>
        <v>795.8</v>
      </c>
      <c r="F41" s="9">
        <f t="shared" si="41"/>
        <v>12.679408633415235</v>
      </c>
      <c r="G41" s="4">
        <v>0</v>
      </c>
      <c r="H41" s="4">
        <f t="shared" si="1"/>
        <v>0</v>
      </c>
      <c r="I41" s="9">
        <f t="shared" si="42"/>
        <v>0</v>
      </c>
      <c r="J41" s="4">
        <v>29</v>
      </c>
      <c r="K41" s="4">
        <f t="shared" si="2"/>
        <v>36.25</v>
      </c>
      <c r="L41" s="9">
        <f t="shared" si="43"/>
        <v>0.57756793536227979</v>
      </c>
      <c r="M41" s="4">
        <v>261</v>
      </c>
      <c r="N41" s="4">
        <f t="shared" si="3"/>
        <v>114.1875</v>
      </c>
      <c r="O41" s="9">
        <f t="shared" si="44"/>
        <v>1.8193389963911815</v>
      </c>
      <c r="P41" s="4">
        <v>4070</v>
      </c>
      <c r="Q41" s="4">
        <f t="shared" si="4"/>
        <v>50.875</v>
      </c>
      <c r="R41" s="9">
        <f t="shared" si="45"/>
        <v>0.81058672307740642</v>
      </c>
      <c r="S41" s="4">
        <v>532</v>
      </c>
      <c r="T41" s="4">
        <f t="shared" si="5"/>
        <v>6.65</v>
      </c>
      <c r="U41" s="9">
        <f t="shared" si="46"/>
        <v>0.10595384193542515</v>
      </c>
      <c r="V41" s="4">
        <v>216</v>
      </c>
      <c r="W41" s="4">
        <f t="shared" si="6"/>
        <v>81</v>
      </c>
      <c r="X41" s="9">
        <f t="shared" si="47"/>
        <v>1.2905655934991633</v>
      </c>
      <c r="Y41" s="4">
        <v>69</v>
      </c>
      <c r="Z41" s="4">
        <f t="shared" si="7"/>
        <v>25.875</v>
      </c>
      <c r="AA41" s="9">
        <f t="shared" si="48"/>
        <v>0.41226400903445487</v>
      </c>
      <c r="AB41" s="4">
        <v>12</v>
      </c>
      <c r="AC41" s="4">
        <f t="shared" si="8"/>
        <v>3.3000000000000002E-2</v>
      </c>
      <c r="AD41" s="9">
        <f t="shared" si="49"/>
        <v>5.2578598253669607E-4</v>
      </c>
      <c r="AE41" s="4">
        <v>100</v>
      </c>
      <c r="AF41" s="4">
        <f t="shared" si="9"/>
        <v>229.99999999999997</v>
      </c>
      <c r="AG41" s="9">
        <f t="shared" si="50"/>
        <v>3.6645689691951544</v>
      </c>
      <c r="AH41" s="7">
        <v>10</v>
      </c>
      <c r="AI41" s="12">
        <f t="shared" si="10"/>
        <v>31.360780487892839</v>
      </c>
    </row>
    <row r="42" spans="1:36" x14ac:dyDescent="0.2">
      <c r="A42" s="5"/>
      <c r="B42" s="2" t="s">
        <v>49</v>
      </c>
      <c r="C42" s="3"/>
      <c r="D42" s="4">
        <v>403</v>
      </c>
      <c r="E42" s="4">
        <f t="shared" si="0"/>
        <v>926.9</v>
      </c>
      <c r="F42" s="9">
        <f t="shared" si="41"/>
        <v>14.768212945856472</v>
      </c>
      <c r="G42" s="4">
        <v>0</v>
      </c>
      <c r="H42" s="4">
        <f t="shared" si="1"/>
        <v>0</v>
      </c>
      <c r="I42" s="9">
        <f t="shared" si="42"/>
        <v>0</v>
      </c>
      <c r="J42" s="4">
        <v>2</v>
      </c>
      <c r="K42" s="4">
        <f t="shared" si="2"/>
        <v>2.5</v>
      </c>
      <c r="L42" s="9">
        <f t="shared" si="43"/>
        <v>3.9832271404295162E-2</v>
      </c>
      <c r="M42" s="4">
        <v>100</v>
      </c>
      <c r="N42" s="4">
        <f t="shared" si="3"/>
        <v>43.75</v>
      </c>
      <c r="O42" s="9">
        <f t="shared" si="44"/>
        <v>0.69706474957516529</v>
      </c>
      <c r="P42" s="4">
        <v>761513</v>
      </c>
      <c r="Q42" s="4">
        <f t="shared" si="4"/>
        <v>9518.9125000000004</v>
      </c>
      <c r="R42" s="9">
        <f t="shared" si="45"/>
        <v>151.66396246949512</v>
      </c>
      <c r="S42" s="4">
        <v>285</v>
      </c>
      <c r="T42" s="4">
        <f t="shared" si="5"/>
        <v>3.5625</v>
      </c>
      <c r="U42" s="9">
        <f t="shared" si="46"/>
        <v>5.6760986751120603E-2</v>
      </c>
      <c r="V42" s="4">
        <v>66</v>
      </c>
      <c r="W42" s="4">
        <f t="shared" si="6"/>
        <v>24.75</v>
      </c>
      <c r="X42" s="9">
        <f t="shared" si="47"/>
        <v>0.39433948690252207</v>
      </c>
      <c r="Y42" s="4">
        <v>14</v>
      </c>
      <c r="Z42" s="4">
        <f t="shared" si="7"/>
        <v>5.25</v>
      </c>
      <c r="AA42" s="9">
        <f t="shared" si="48"/>
        <v>8.3647769949019832E-2</v>
      </c>
      <c r="AB42" s="4">
        <v>0</v>
      </c>
      <c r="AC42" s="4">
        <f t="shared" si="8"/>
        <v>0</v>
      </c>
      <c r="AD42" s="9">
        <f t="shared" si="49"/>
        <v>0</v>
      </c>
      <c r="AE42" s="4">
        <v>101</v>
      </c>
      <c r="AF42" s="4">
        <f t="shared" si="9"/>
        <v>232.29999999999998</v>
      </c>
      <c r="AG42" s="9">
        <f t="shared" si="50"/>
        <v>3.701214658887106</v>
      </c>
      <c r="AH42" s="7">
        <v>12</v>
      </c>
      <c r="AI42" s="12">
        <f t="shared" si="10"/>
        <v>183.4050353388208</v>
      </c>
    </row>
    <row r="43" spans="1:36" x14ac:dyDescent="0.2">
      <c r="A43" s="5"/>
      <c r="B43" s="2" t="s">
        <v>50</v>
      </c>
      <c r="C43" s="3"/>
      <c r="D43" s="4">
        <v>814</v>
      </c>
      <c r="E43" s="4">
        <f t="shared" si="0"/>
        <v>1872.1999999999998</v>
      </c>
      <c r="F43" s="9">
        <f t="shared" si="41"/>
        <v>29.829591409248557</v>
      </c>
      <c r="G43" s="4">
        <v>0</v>
      </c>
      <c r="H43" s="4">
        <f t="shared" si="1"/>
        <v>0</v>
      </c>
      <c r="I43" s="9">
        <f t="shared" si="42"/>
        <v>0</v>
      </c>
      <c r="J43" s="4">
        <v>5</v>
      </c>
      <c r="K43" s="4">
        <f t="shared" si="2"/>
        <v>6.25</v>
      </c>
      <c r="L43" s="9">
        <f t="shared" si="43"/>
        <v>9.9580678510737888E-2</v>
      </c>
      <c r="M43" s="4">
        <v>0</v>
      </c>
      <c r="N43" s="4">
        <f t="shared" si="3"/>
        <v>0</v>
      </c>
      <c r="O43" s="9">
        <f t="shared" si="44"/>
        <v>0</v>
      </c>
      <c r="P43" s="4">
        <v>305703</v>
      </c>
      <c r="Q43" s="4">
        <f t="shared" si="4"/>
        <v>3821.2874999999999</v>
      </c>
      <c r="R43" s="9">
        <f t="shared" si="45"/>
        <v>60.884224325536216</v>
      </c>
      <c r="S43" s="4">
        <v>710</v>
      </c>
      <c r="T43" s="4">
        <f t="shared" si="5"/>
        <v>8.875</v>
      </c>
      <c r="U43" s="9">
        <f t="shared" si="46"/>
        <v>0.1414045634852478</v>
      </c>
      <c r="V43" s="4">
        <v>58</v>
      </c>
      <c r="W43" s="4">
        <f t="shared" si="6"/>
        <v>21.75</v>
      </c>
      <c r="X43" s="9">
        <f t="shared" si="47"/>
        <v>0.34654076121736788</v>
      </c>
      <c r="Y43" s="4">
        <v>31</v>
      </c>
      <c r="Z43" s="4">
        <f t="shared" si="7"/>
        <v>11.625</v>
      </c>
      <c r="AA43" s="9">
        <f t="shared" si="48"/>
        <v>0.18522006202997249</v>
      </c>
      <c r="AB43" s="4">
        <v>100</v>
      </c>
      <c r="AC43" s="4">
        <f t="shared" si="8"/>
        <v>0.27499999999999997</v>
      </c>
      <c r="AD43" s="9">
        <f t="shared" si="49"/>
        <v>4.3815498544724669E-3</v>
      </c>
      <c r="AE43" s="4">
        <v>17</v>
      </c>
      <c r="AF43" s="4">
        <f t="shared" si="9"/>
        <v>39.099999999999994</v>
      </c>
      <c r="AG43" s="9">
        <f t="shared" si="50"/>
        <v>0.62297672476317623</v>
      </c>
      <c r="AH43" s="7">
        <v>45</v>
      </c>
      <c r="AI43" s="12">
        <f t="shared" si="10"/>
        <v>137.11392007464576</v>
      </c>
    </row>
    <row r="44" spans="1:36" x14ac:dyDescent="0.2">
      <c r="A44" s="5"/>
      <c r="B44" s="2" t="s">
        <v>51</v>
      </c>
      <c r="C44" s="3"/>
      <c r="D44" s="4">
        <v>4835</v>
      </c>
      <c r="E44" s="4">
        <f t="shared" si="0"/>
        <v>11120.5</v>
      </c>
      <c r="F44" s="9">
        <f t="shared" si="41"/>
        <v>177.18190966058572</v>
      </c>
      <c r="G44" s="4">
        <v>12</v>
      </c>
      <c r="H44" s="4">
        <f t="shared" si="1"/>
        <v>27.599999999999998</v>
      </c>
      <c r="I44" s="9">
        <f t="shared" si="42"/>
        <v>0.43974827630341856</v>
      </c>
      <c r="J44" s="4">
        <v>28</v>
      </c>
      <c r="K44" s="4">
        <f t="shared" si="2"/>
        <v>35</v>
      </c>
      <c r="L44" s="9">
        <f t="shared" si="43"/>
        <v>0.55765179966013223</v>
      </c>
      <c r="M44" s="4">
        <v>7725</v>
      </c>
      <c r="N44" s="4">
        <f t="shared" si="3"/>
        <v>3379.6875</v>
      </c>
      <c r="O44" s="9">
        <f t="shared" si="44"/>
        <v>53.848251904681518</v>
      </c>
      <c r="P44" s="4">
        <v>210077</v>
      </c>
      <c r="Q44" s="4">
        <f t="shared" si="4"/>
        <v>2625.9625000000001</v>
      </c>
      <c r="R44" s="9">
        <f t="shared" si="45"/>
        <v>41.839220399000574</v>
      </c>
      <c r="S44" s="4">
        <v>3027</v>
      </c>
      <c r="T44" s="4">
        <f t="shared" si="5"/>
        <v>37.837499999999999</v>
      </c>
      <c r="U44" s="9">
        <f t="shared" si="46"/>
        <v>0.60286142770400719</v>
      </c>
      <c r="V44" s="4">
        <v>605</v>
      </c>
      <c r="W44" s="4">
        <f t="shared" si="6"/>
        <v>226.875</v>
      </c>
      <c r="X44" s="9">
        <f t="shared" si="47"/>
        <v>3.6147786299397859</v>
      </c>
      <c r="Y44" s="4">
        <v>244</v>
      </c>
      <c r="Z44" s="4">
        <f t="shared" si="7"/>
        <v>91.5</v>
      </c>
      <c r="AA44" s="9">
        <f t="shared" si="48"/>
        <v>1.4578611333972029</v>
      </c>
      <c r="AB44" s="4">
        <v>510</v>
      </c>
      <c r="AC44" s="4">
        <f t="shared" si="8"/>
        <v>1.4024999999999999</v>
      </c>
      <c r="AD44" s="9">
        <f t="shared" si="49"/>
        <v>2.2345904257809582E-2</v>
      </c>
      <c r="AE44" s="4">
        <v>887</v>
      </c>
      <c r="AF44" s="4">
        <f t="shared" si="9"/>
        <v>2040.1</v>
      </c>
      <c r="AG44" s="9">
        <f t="shared" si="50"/>
        <v>32.504726756761023</v>
      </c>
      <c r="AH44" s="7">
        <v>236</v>
      </c>
      <c r="AI44" s="12">
        <f t="shared" si="10"/>
        <v>548.06935589229124</v>
      </c>
    </row>
    <row r="45" spans="1:36" x14ac:dyDescent="0.2">
      <c r="A45" s="5"/>
      <c r="B45" s="2" t="s">
        <v>52</v>
      </c>
      <c r="C45" s="3"/>
      <c r="D45" s="4">
        <v>1617</v>
      </c>
      <c r="E45" s="4">
        <f t="shared" si="0"/>
        <v>3719.1</v>
      </c>
      <c r="F45" s="9">
        <f t="shared" si="41"/>
        <v>59.256080231885647</v>
      </c>
      <c r="G45" s="4">
        <v>0</v>
      </c>
      <c r="H45" s="4">
        <f t="shared" si="1"/>
        <v>0</v>
      </c>
      <c r="I45" s="9">
        <f t="shared" si="42"/>
        <v>0</v>
      </c>
      <c r="J45" s="4">
        <v>115</v>
      </c>
      <c r="K45" s="4">
        <f t="shared" si="2"/>
        <v>143.75</v>
      </c>
      <c r="L45" s="9">
        <f t="shared" si="43"/>
        <v>2.2903556057469716</v>
      </c>
      <c r="M45" s="4">
        <v>20</v>
      </c>
      <c r="N45" s="4">
        <f t="shared" si="3"/>
        <v>8.75</v>
      </c>
      <c r="O45" s="9">
        <f t="shared" si="44"/>
        <v>0.13941294991503306</v>
      </c>
      <c r="P45" s="4">
        <v>232598</v>
      </c>
      <c r="Q45" s="4">
        <f t="shared" si="4"/>
        <v>2907.4749999999999</v>
      </c>
      <c r="R45" s="9">
        <f t="shared" si="45"/>
        <v>46.32453332048123</v>
      </c>
      <c r="S45" s="4">
        <v>317</v>
      </c>
      <c r="T45" s="4">
        <f t="shared" si="5"/>
        <v>3.9624999999999999</v>
      </c>
      <c r="U45" s="9">
        <f t="shared" si="46"/>
        <v>6.3134150175807827E-2</v>
      </c>
      <c r="V45" s="4">
        <v>161</v>
      </c>
      <c r="W45" s="4">
        <f t="shared" si="6"/>
        <v>60.375</v>
      </c>
      <c r="X45" s="9">
        <f t="shared" si="47"/>
        <v>0.96194935441372809</v>
      </c>
      <c r="Y45" s="4">
        <v>38</v>
      </c>
      <c r="Z45" s="4">
        <f t="shared" si="7"/>
        <v>14.25</v>
      </c>
      <c r="AA45" s="9">
        <f t="shared" si="48"/>
        <v>0.22704394700448241</v>
      </c>
      <c r="AB45" s="4">
        <v>0</v>
      </c>
      <c r="AC45" s="4">
        <f t="shared" si="8"/>
        <v>0</v>
      </c>
      <c r="AD45" s="9">
        <f t="shared" si="49"/>
        <v>0</v>
      </c>
      <c r="AE45" s="4">
        <v>78</v>
      </c>
      <c r="AF45" s="4">
        <f t="shared" si="9"/>
        <v>179.39999999999998</v>
      </c>
      <c r="AG45" s="9">
        <f t="shared" si="50"/>
        <v>2.8583637959722203</v>
      </c>
      <c r="AH45" s="7">
        <v>64</v>
      </c>
      <c r="AI45" s="12">
        <f t="shared" si="10"/>
        <v>176.12087335559517</v>
      </c>
    </row>
    <row r="46" spans="1:36" x14ac:dyDescent="0.2">
      <c r="A46" s="5"/>
      <c r="B46" s="2" t="s">
        <v>53</v>
      </c>
      <c r="C46" s="3"/>
      <c r="D46" s="4">
        <v>32</v>
      </c>
      <c r="E46" s="4">
        <f t="shared" si="0"/>
        <v>73.599999999999994</v>
      </c>
      <c r="F46" s="9">
        <f t="shared" si="41"/>
        <v>1.1726620701424495</v>
      </c>
      <c r="G46" s="4">
        <v>0</v>
      </c>
      <c r="H46" s="4">
        <f t="shared" si="1"/>
        <v>0</v>
      </c>
      <c r="I46" s="9">
        <f t="shared" si="42"/>
        <v>0</v>
      </c>
      <c r="J46" s="4">
        <v>35</v>
      </c>
      <c r="K46" s="4">
        <f t="shared" si="2"/>
        <v>43.75</v>
      </c>
      <c r="L46" s="9">
        <f t="shared" si="43"/>
        <v>0.69706474957516529</v>
      </c>
      <c r="M46" s="4">
        <v>0</v>
      </c>
      <c r="N46" s="4">
        <f t="shared" si="3"/>
        <v>0</v>
      </c>
      <c r="O46" s="9">
        <f t="shared" si="44"/>
        <v>0</v>
      </c>
      <c r="P46" s="4">
        <v>960</v>
      </c>
      <c r="Q46" s="4">
        <f t="shared" si="4"/>
        <v>12</v>
      </c>
      <c r="R46" s="9">
        <f t="shared" si="45"/>
        <v>0.19119490274061676</v>
      </c>
      <c r="S46" s="4">
        <v>10</v>
      </c>
      <c r="T46" s="4">
        <f t="shared" si="5"/>
        <v>0.125</v>
      </c>
      <c r="U46" s="9">
        <f t="shared" si="46"/>
        <v>1.9916135702147579E-3</v>
      </c>
      <c r="V46" s="4">
        <v>0</v>
      </c>
      <c r="W46" s="4">
        <f t="shared" si="6"/>
        <v>0</v>
      </c>
      <c r="X46" s="9">
        <f t="shared" si="47"/>
        <v>0</v>
      </c>
      <c r="Y46" s="4">
        <v>0</v>
      </c>
      <c r="Z46" s="4">
        <f t="shared" si="7"/>
        <v>0</v>
      </c>
      <c r="AA46" s="9">
        <f t="shared" si="48"/>
        <v>0</v>
      </c>
      <c r="AB46" s="4">
        <v>500</v>
      </c>
      <c r="AC46" s="4">
        <f t="shared" si="8"/>
        <v>1.375</v>
      </c>
      <c r="AD46" s="9">
        <f t="shared" si="49"/>
        <v>2.1907749272362338E-2</v>
      </c>
      <c r="AE46" s="4">
        <v>20</v>
      </c>
      <c r="AF46" s="4">
        <f t="shared" si="9"/>
        <v>46</v>
      </c>
      <c r="AG46" s="9">
        <f t="shared" si="50"/>
        <v>0.73291379383903099</v>
      </c>
      <c r="AH46" s="7">
        <v>0</v>
      </c>
      <c r="AI46" s="12">
        <f t="shared" si="10"/>
        <v>2.8177348791398398</v>
      </c>
      <c r="AJ46" s="23">
        <f>SUM(E39:E46,H39:H46,K39:K46,N39:N46,Q39:Q46,T39:T46,W39:W46,Z39:Z46,AC39:AC46,AF39:AF46)</f>
        <v>49081.433999999994</v>
      </c>
    </row>
    <row r="47" spans="1:36" x14ac:dyDescent="0.2">
      <c r="A47" s="16" t="s">
        <v>54</v>
      </c>
      <c r="B47" s="17" t="s">
        <v>13</v>
      </c>
      <c r="C47" s="17"/>
      <c r="D47" s="18">
        <v>1004</v>
      </c>
      <c r="E47" s="18">
        <f t="shared" si="0"/>
        <v>2309.1999999999998</v>
      </c>
      <c r="F47" s="19">
        <f>(E47/$AJ$58)*$H$114</f>
        <v>95.488837413802443</v>
      </c>
      <c r="G47" s="18">
        <v>0</v>
      </c>
      <c r="H47" s="18">
        <f t="shared" si="1"/>
        <v>0</v>
      </c>
      <c r="I47" s="19">
        <f>(H47/$AJ$58)*$H$114</f>
        <v>0</v>
      </c>
      <c r="J47" s="18">
        <v>284</v>
      </c>
      <c r="K47" s="18">
        <f t="shared" si="2"/>
        <v>355</v>
      </c>
      <c r="L47" s="19">
        <f>(K47/$AJ$58)*$H$114</f>
        <v>14.679775368915585</v>
      </c>
      <c r="M47" s="18">
        <v>42197</v>
      </c>
      <c r="N47" s="18">
        <f t="shared" si="3"/>
        <v>18461.1875</v>
      </c>
      <c r="O47" s="19">
        <f>(N47/$AJ$58)*$H$114</f>
        <v>763.39742406600647</v>
      </c>
      <c r="P47" s="18">
        <v>1090403</v>
      </c>
      <c r="Q47" s="18">
        <f t="shared" si="4"/>
        <v>13630.0375</v>
      </c>
      <c r="R47" s="19">
        <f>(Q47/$AJ$58)*$H$114</f>
        <v>563.62222188703026</v>
      </c>
      <c r="S47" s="18">
        <v>113629</v>
      </c>
      <c r="T47" s="18">
        <f t="shared" si="5"/>
        <v>1420.3625</v>
      </c>
      <c r="U47" s="19">
        <f>(T47/$AJ$58)*$H$114</f>
        <v>58.734091387130597</v>
      </c>
      <c r="V47" s="18">
        <v>83</v>
      </c>
      <c r="W47" s="18">
        <f t="shared" si="6"/>
        <v>31.125</v>
      </c>
      <c r="X47" s="19">
        <f>(W47/$AJ$58)*$H$114</f>
        <v>1.2870648122746411</v>
      </c>
      <c r="Y47" s="18">
        <v>8</v>
      </c>
      <c r="Z47" s="18">
        <f t="shared" si="7"/>
        <v>3</v>
      </c>
      <c r="AA47" s="19">
        <f>(Z47/$AJ$58)*$H$114</f>
        <v>0.1240544397373148</v>
      </c>
      <c r="AB47" s="18">
        <v>3000</v>
      </c>
      <c r="AC47" s="18">
        <f t="shared" si="8"/>
        <v>8.25</v>
      </c>
      <c r="AD47" s="19">
        <f>(AC47/$AJ$58)*$H$114</f>
        <v>0.34114970927761568</v>
      </c>
      <c r="AE47" s="18">
        <v>557</v>
      </c>
      <c r="AF47" s="18">
        <f t="shared" si="9"/>
        <v>1281.0999999999999</v>
      </c>
      <c r="AG47" s="19">
        <f>(AF47/$AJ$58)*$H$114</f>
        <v>52.975380915824665</v>
      </c>
      <c r="AH47" s="18">
        <v>12</v>
      </c>
      <c r="AI47" s="19">
        <f t="shared" si="10"/>
        <v>1562.6499999999996</v>
      </c>
    </row>
    <row r="48" spans="1:36" x14ac:dyDescent="0.2">
      <c r="A48" s="5"/>
      <c r="B48" s="2" t="s">
        <v>54</v>
      </c>
      <c r="C48" s="3"/>
      <c r="D48" s="4">
        <v>48</v>
      </c>
      <c r="E48" s="4">
        <f t="shared" si="0"/>
        <v>110.39999999999999</v>
      </c>
      <c r="F48" s="9">
        <f>(E48/$AJ$58)*$H$114</f>
        <v>4.5652033823331841</v>
      </c>
      <c r="G48" s="4">
        <v>0</v>
      </c>
      <c r="H48" s="4">
        <f t="shared" si="1"/>
        <v>0</v>
      </c>
      <c r="I48" s="9">
        <f>(H48/$AJ$58)*$H$114</f>
        <v>0</v>
      </c>
      <c r="J48" s="4">
        <v>17</v>
      </c>
      <c r="K48" s="4">
        <f t="shared" si="2"/>
        <v>21.25</v>
      </c>
      <c r="L48" s="9">
        <f>(K48/$AJ$58)*$H$114</f>
        <v>0.87871894813931317</v>
      </c>
      <c r="M48" s="4">
        <v>0</v>
      </c>
      <c r="N48" s="4">
        <f t="shared" si="3"/>
        <v>0</v>
      </c>
      <c r="O48" s="9">
        <f>(N48/$AJ$58)*$H$114</f>
        <v>0</v>
      </c>
      <c r="P48" s="4">
        <v>911</v>
      </c>
      <c r="Q48" s="4">
        <f t="shared" si="4"/>
        <v>11.387499999999999</v>
      </c>
      <c r="R48" s="9">
        <f>(Q48/$AJ$58)*$H$114</f>
        <v>0.47088997750289074</v>
      </c>
      <c r="S48" s="4">
        <v>30</v>
      </c>
      <c r="T48" s="4">
        <f t="shared" si="5"/>
        <v>0.375</v>
      </c>
      <c r="U48" s="9">
        <f>(T48/$AJ$58)*$H$114</f>
        <v>1.5506804967164349E-2</v>
      </c>
      <c r="V48" s="4">
        <v>0</v>
      </c>
      <c r="W48" s="4">
        <f t="shared" si="6"/>
        <v>0</v>
      </c>
      <c r="X48" s="9">
        <f>(W48/$AJ$58)*$H$114</f>
        <v>0</v>
      </c>
      <c r="Y48" s="4">
        <v>0</v>
      </c>
      <c r="Z48" s="4">
        <f t="shared" si="7"/>
        <v>0</v>
      </c>
      <c r="AA48" s="9">
        <f>(Z48/$AJ$58)*$H$114</f>
        <v>0</v>
      </c>
      <c r="AB48" s="4">
        <v>0</v>
      </c>
      <c r="AC48" s="4">
        <f t="shared" si="8"/>
        <v>0</v>
      </c>
      <c r="AD48" s="9">
        <f>(AC48/$AJ$58)*$H$114</f>
        <v>0</v>
      </c>
      <c r="AE48" s="4">
        <v>21</v>
      </c>
      <c r="AF48" s="4">
        <f t="shared" si="9"/>
        <v>48.3</v>
      </c>
      <c r="AG48" s="9">
        <f>(AF48/$AJ$58)*$H$114</f>
        <v>1.9972764797707681</v>
      </c>
      <c r="AH48" s="7">
        <v>1</v>
      </c>
      <c r="AI48" s="12">
        <f t="shared" si="10"/>
        <v>8.9275955927133204</v>
      </c>
    </row>
    <row r="49" spans="1:36" x14ac:dyDescent="0.2">
      <c r="A49" s="5"/>
      <c r="B49" s="2" t="s">
        <v>55</v>
      </c>
      <c r="C49" s="3"/>
      <c r="D49" s="4">
        <v>43</v>
      </c>
      <c r="E49" s="4">
        <f t="shared" si="0"/>
        <v>98.899999999999991</v>
      </c>
      <c r="F49" s="9">
        <f t="shared" ref="F49:F58" si="51">(E49/$AJ$58)*$H$114</f>
        <v>4.0896613633401442</v>
      </c>
      <c r="G49" s="4">
        <v>0</v>
      </c>
      <c r="H49" s="4">
        <f t="shared" si="1"/>
        <v>0</v>
      </c>
      <c r="I49" s="9">
        <f t="shared" ref="I49:I58" si="52">(H49/$AJ$58)*$H$114</f>
        <v>0</v>
      </c>
      <c r="J49" s="4">
        <v>0</v>
      </c>
      <c r="K49" s="4">
        <f t="shared" si="2"/>
        <v>0</v>
      </c>
      <c r="L49" s="9">
        <f t="shared" ref="L49:L58" si="53">(K49/$AJ$58)*$H$114</f>
        <v>0</v>
      </c>
      <c r="M49" s="4">
        <v>15375</v>
      </c>
      <c r="N49" s="4">
        <f t="shared" si="3"/>
        <v>6726.5625</v>
      </c>
      <c r="O49" s="9">
        <f t="shared" ref="O49:O58" si="54">(N49/$AJ$58)*$H$114</f>
        <v>278.15331409851052</v>
      </c>
      <c r="P49" s="4">
        <v>19795</v>
      </c>
      <c r="Q49" s="4">
        <f t="shared" si="4"/>
        <v>247.4375</v>
      </c>
      <c r="R49" s="9">
        <f t="shared" ref="R49:R58" si="55">(Q49/$AJ$58)*$H$114</f>
        <v>10.231906810833944</v>
      </c>
      <c r="S49" s="4">
        <v>54502</v>
      </c>
      <c r="T49" s="4">
        <f t="shared" si="5"/>
        <v>681.27499999999998</v>
      </c>
      <c r="U49" s="9">
        <f t="shared" ref="U49:U58" si="56">(T49/$AJ$58)*$H$114</f>
        <v>28.171729477346378</v>
      </c>
      <c r="V49" s="4">
        <v>0</v>
      </c>
      <c r="W49" s="4">
        <f t="shared" si="6"/>
        <v>0</v>
      </c>
      <c r="X49" s="9">
        <f t="shared" ref="X49:X58" si="57">(W49/$AJ$58)*$H$114</f>
        <v>0</v>
      </c>
      <c r="Y49" s="4">
        <v>0</v>
      </c>
      <c r="Z49" s="4">
        <f t="shared" si="7"/>
        <v>0</v>
      </c>
      <c r="AA49" s="9">
        <f t="shared" ref="AA49:AA58" si="58">(Z49/$AJ$58)*$H$114</f>
        <v>0</v>
      </c>
      <c r="AB49" s="4">
        <v>0</v>
      </c>
      <c r="AC49" s="4">
        <f t="shared" si="8"/>
        <v>0</v>
      </c>
      <c r="AD49" s="9">
        <f t="shared" ref="AD49:AD58" si="59">(AC49/$AJ$58)*$H$114</f>
        <v>0</v>
      </c>
      <c r="AE49" s="4">
        <v>49</v>
      </c>
      <c r="AF49" s="4">
        <f t="shared" si="9"/>
        <v>112.69999999999999</v>
      </c>
      <c r="AG49" s="9">
        <f t="shared" ref="AG49:AG58" si="60">(AF49/$AJ$58)*$H$114</f>
        <v>4.6603117861317926</v>
      </c>
      <c r="AH49" s="7">
        <v>0</v>
      </c>
      <c r="AI49" s="12">
        <f t="shared" si="10"/>
        <v>325.3069235361628</v>
      </c>
    </row>
    <row r="50" spans="1:36" x14ac:dyDescent="0.2">
      <c r="A50" s="5"/>
      <c r="B50" s="2" t="s">
        <v>56</v>
      </c>
      <c r="C50" s="3"/>
      <c r="D50" s="4">
        <v>74</v>
      </c>
      <c r="E50" s="4">
        <f t="shared" si="0"/>
        <v>170.2</v>
      </c>
      <c r="F50" s="9">
        <f t="shared" si="51"/>
        <v>7.0380218810969923</v>
      </c>
      <c r="G50" s="4">
        <v>0</v>
      </c>
      <c r="H50" s="4">
        <f t="shared" si="1"/>
        <v>0</v>
      </c>
      <c r="I50" s="9">
        <f t="shared" si="52"/>
        <v>0</v>
      </c>
      <c r="J50" s="4">
        <v>113</v>
      </c>
      <c r="K50" s="4">
        <f t="shared" si="2"/>
        <v>141.25</v>
      </c>
      <c r="L50" s="9">
        <f t="shared" si="53"/>
        <v>5.8408965376319051</v>
      </c>
      <c r="M50" s="4">
        <v>20</v>
      </c>
      <c r="N50" s="4">
        <f t="shared" si="3"/>
        <v>8.75</v>
      </c>
      <c r="O50" s="9">
        <f t="shared" si="54"/>
        <v>0.36182544923383486</v>
      </c>
      <c r="P50" s="4">
        <v>763493</v>
      </c>
      <c r="Q50" s="4">
        <f t="shared" si="4"/>
        <v>9543.6625000000004</v>
      </c>
      <c r="R50" s="9">
        <f t="shared" si="55"/>
        <v>394.64456815984033</v>
      </c>
      <c r="S50" s="4">
        <v>1200</v>
      </c>
      <c r="T50" s="4">
        <f t="shared" si="5"/>
        <v>15</v>
      </c>
      <c r="U50" s="9">
        <f t="shared" si="56"/>
        <v>0.62027219868657402</v>
      </c>
      <c r="V50" s="4">
        <v>11</v>
      </c>
      <c r="W50" s="4">
        <f t="shared" si="6"/>
        <v>4.125</v>
      </c>
      <c r="X50" s="9">
        <f t="shared" si="57"/>
        <v>0.17057485463880784</v>
      </c>
      <c r="Y50" s="4">
        <v>8</v>
      </c>
      <c r="Z50" s="4">
        <f t="shared" si="7"/>
        <v>3</v>
      </c>
      <c r="AA50" s="9">
        <f t="shared" si="58"/>
        <v>0.1240544397373148</v>
      </c>
      <c r="AB50" s="4">
        <v>0</v>
      </c>
      <c r="AC50" s="4">
        <f t="shared" si="8"/>
        <v>0</v>
      </c>
      <c r="AD50" s="9">
        <f t="shared" si="59"/>
        <v>0</v>
      </c>
      <c r="AE50" s="4">
        <v>348</v>
      </c>
      <c r="AF50" s="4">
        <f t="shared" si="9"/>
        <v>800.4</v>
      </c>
      <c r="AG50" s="9">
        <f t="shared" si="60"/>
        <v>33.097724521915588</v>
      </c>
      <c r="AH50" s="7">
        <v>0</v>
      </c>
      <c r="AI50" s="12">
        <f t="shared" si="10"/>
        <v>441.89793804278139</v>
      </c>
    </row>
    <row r="51" spans="1:36" x14ac:dyDescent="0.2">
      <c r="A51" s="5"/>
      <c r="B51" s="2" t="s">
        <v>57</v>
      </c>
      <c r="C51" s="3"/>
      <c r="D51" s="4">
        <v>0</v>
      </c>
      <c r="E51" s="4">
        <f t="shared" si="0"/>
        <v>0</v>
      </c>
      <c r="F51" s="9">
        <f t="shared" si="51"/>
        <v>0</v>
      </c>
      <c r="G51" s="4">
        <v>0</v>
      </c>
      <c r="H51" s="4">
        <f t="shared" si="1"/>
        <v>0</v>
      </c>
      <c r="I51" s="9">
        <f t="shared" si="52"/>
        <v>0</v>
      </c>
      <c r="J51" s="4">
        <v>35</v>
      </c>
      <c r="K51" s="4">
        <f t="shared" si="2"/>
        <v>43.75</v>
      </c>
      <c r="L51" s="9">
        <f t="shared" si="53"/>
        <v>1.8091272461691741</v>
      </c>
      <c r="M51" s="4">
        <v>11000</v>
      </c>
      <c r="N51" s="4">
        <f t="shared" si="3"/>
        <v>4812.5</v>
      </c>
      <c r="O51" s="9">
        <f t="shared" si="54"/>
        <v>199.00399707860916</v>
      </c>
      <c r="P51" s="4">
        <v>1341</v>
      </c>
      <c r="Q51" s="4">
        <f t="shared" si="4"/>
        <v>16.762499999999999</v>
      </c>
      <c r="R51" s="9">
        <f t="shared" si="55"/>
        <v>0.69315418203224644</v>
      </c>
      <c r="S51" s="4">
        <v>40700</v>
      </c>
      <c r="T51" s="4">
        <f t="shared" si="5"/>
        <v>508.75</v>
      </c>
      <c r="U51" s="9">
        <f t="shared" si="56"/>
        <v>21.037565405452966</v>
      </c>
      <c r="V51" s="4">
        <v>0</v>
      </c>
      <c r="W51" s="4">
        <f t="shared" si="6"/>
        <v>0</v>
      </c>
      <c r="X51" s="9">
        <f t="shared" si="57"/>
        <v>0</v>
      </c>
      <c r="Y51" s="4">
        <v>0</v>
      </c>
      <c r="Z51" s="4">
        <f t="shared" si="7"/>
        <v>0</v>
      </c>
      <c r="AA51" s="9">
        <f t="shared" si="58"/>
        <v>0</v>
      </c>
      <c r="AB51" s="4">
        <v>0</v>
      </c>
      <c r="AC51" s="4">
        <f t="shared" si="8"/>
        <v>0</v>
      </c>
      <c r="AD51" s="9">
        <f t="shared" si="59"/>
        <v>0</v>
      </c>
      <c r="AE51" s="4">
        <v>0</v>
      </c>
      <c r="AF51" s="4">
        <f t="shared" si="9"/>
        <v>0</v>
      </c>
      <c r="AG51" s="9">
        <f t="shared" si="60"/>
        <v>0</v>
      </c>
      <c r="AH51" s="7">
        <v>0</v>
      </c>
      <c r="AI51" s="12">
        <f t="shared" si="10"/>
        <v>222.54384391226355</v>
      </c>
    </row>
    <row r="52" spans="1:36" x14ac:dyDescent="0.2">
      <c r="A52" s="5"/>
      <c r="B52" s="2" t="s">
        <v>58</v>
      </c>
      <c r="C52" s="3"/>
      <c r="D52" s="4">
        <v>242</v>
      </c>
      <c r="E52" s="4">
        <f t="shared" si="0"/>
        <v>556.59999999999991</v>
      </c>
      <c r="F52" s="9">
        <f t="shared" si="51"/>
        <v>23.016233719263138</v>
      </c>
      <c r="G52" s="4">
        <v>0</v>
      </c>
      <c r="H52" s="4">
        <f t="shared" si="1"/>
        <v>0</v>
      </c>
      <c r="I52" s="9">
        <f t="shared" si="52"/>
        <v>0</v>
      </c>
      <c r="J52" s="4">
        <v>60</v>
      </c>
      <c r="K52" s="4">
        <f t="shared" si="2"/>
        <v>75</v>
      </c>
      <c r="L52" s="9">
        <f t="shared" si="53"/>
        <v>3.1013609934328703</v>
      </c>
      <c r="M52" s="4">
        <v>15800</v>
      </c>
      <c r="N52" s="4">
        <f t="shared" si="3"/>
        <v>6912.5</v>
      </c>
      <c r="O52" s="9">
        <f t="shared" si="54"/>
        <v>285.84210489472952</v>
      </c>
      <c r="P52" s="4">
        <v>203895</v>
      </c>
      <c r="Q52" s="4">
        <f t="shared" si="4"/>
        <v>2548.6875</v>
      </c>
      <c r="R52" s="9">
        <f t="shared" si="55"/>
        <v>105.39199995933251</v>
      </c>
      <c r="S52" s="4">
        <v>17188</v>
      </c>
      <c r="T52" s="4">
        <f t="shared" si="5"/>
        <v>214.85</v>
      </c>
      <c r="U52" s="9">
        <f t="shared" si="56"/>
        <v>8.8843654591873609</v>
      </c>
      <c r="V52" s="4">
        <v>0</v>
      </c>
      <c r="W52" s="4">
        <f t="shared" si="6"/>
        <v>0</v>
      </c>
      <c r="X52" s="9">
        <f t="shared" si="57"/>
        <v>0</v>
      </c>
      <c r="Y52" s="4">
        <v>0</v>
      </c>
      <c r="Z52" s="4">
        <f t="shared" si="7"/>
        <v>0</v>
      </c>
      <c r="AA52" s="9">
        <f t="shared" si="58"/>
        <v>0</v>
      </c>
      <c r="AB52" s="4">
        <v>3000</v>
      </c>
      <c r="AC52" s="4">
        <f t="shared" si="8"/>
        <v>8.25</v>
      </c>
      <c r="AD52" s="9">
        <f t="shared" si="59"/>
        <v>0.34114970927761568</v>
      </c>
      <c r="AE52" s="4">
        <v>71</v>
      </c>
      <c r="AF52" s="4">
        <f t="shared" si="9"/>
        <v>163.29999999999998</v>
      </c>
      <c r="AG52" s="9">
        <f t="shared" si="60"/>
        <v>6.7526966697011677</v>
      </c>
      <c r="AH52" s="7">
        <v>0</v>
      </c>
      <c r="AI52" s="12">
        <f t="shared" si="10"/>
        <v>433.32991140492413</v>
      </c>
    </row>
    <row r="53" spans="1:36" x14ac:dyDescent="0.2">
      <c r="A53" s="5"/>
      <c r="B53" s="2" t="s">
        <v>59</v>
      </c>
      <c r="C53" s="3"/>
      <c r="D53" s="4">
        <v>345</v>
      </c>
      <c r="E53" s="4">
        <f t="shared" si="0"/>
        <v>793.49999999999989</v>
      </c>
      <c r="F53" s="9">
        <f t="shared" si="51"/>
        <v>32.812399310519758</v>
      </c>
      <c r="G53" s="4">
        <v>0</v>
      </c>
      <c r="H53" s="4">
        <f t="shared" si="1"/>
        <v>0</v>
      </c>
      <c r="I53" s="9">
        <f t="shared" si="52"/>
        <v>0</v>
      </c>
      <c r="J53" s="4">
        <v>21</v>
      </c>
      <c r="K53" s="4">
        <f t="shared" si="2"/>
        <v>26.25</v>
      </c>
      <c r="L53" s="9">
        <f t="shared" si="53"/>
        <v>1.0854763477015046</v>
      </c>
      <c r="M53" s="4">
        <v>0</v>
      </c>
      <c r="N53" s="4">
        <f t="shared" si="3"/>
        <v>0</v>
      </c>
      <c r="O53" s="9">
        <f t="shared" si="54"/>
        <v>0</v>
      </c>
      <c r="P53" s="4">
        <v>77414</v>
      </c>
      <c r="Q53" s="4">
        <f t="shared" si="4"/>
        <v>967.67499999999995</v>
      </c>
      <c r="R53" s="9">
        <f t="shared" si="55"/>
        <v>40.014793324268695</v>
      </c>
      <c r="S53" s="4">
        <v>0</v>
      </c>
      <c r="T53" s="4">
        <f t="shared" si="5"/>
        <v>0</v>
      </c>
      <c r="U53" s="9">
        <f t="shared" si="56"/>
        <v>0</v>
      </c>
      <c r="V53" s="4">
        <v>32</v>
      </c>
      <c r="W53" s="4">
        <f t="shared" si="6"/>
        <v>12</v>
      </c>
      <c r="X53" s="9">
        <f t="shared" si="57"/>
        <v>0.49621775894925918</v>
      </c>
      <c r="Y53" s="4">
        <v>0</v>
      </c>
      <c r="Z53" s="4">
        <f t="shared" si="7"/>
        <v>0</v>
      </c>
      <c r="AA53" s="9">
        <f t="shared" si="58"/>
        <v>0</v>
      </c>
      <c r="AB53" s="4">
        <v>0</v>
      </c>
      <c r="AC53" s="4">
        <f t="shared" si="8"/>
        <v>0</v>
      </c>
      <c r="AD53" s="9">
        <f t="shared" si="59"/>
        <v>0</v>
      </c>
      <c r="AE53" s="4">
        <v>18</v>
      </c>
      <c r="AF53" s="4">
        <f t="shared" si="9"/>
        <v>41.4</v>
      </c>
      <c r="AG53" s="9">
        <f t="shared" si="60"/>
        <v>1.7119512683749443</v>
      </c>
      <c r="AH53" s="7">
        <v>11</v>
      </c>
      <c r="AI53" s="12">
        <f t="shared" si="10"/>
        <v>87.12083800981415</v>
      </c>
    </row>
    <row r="54" spans="1:36" x14ac:dyDescent="0.2">
      <c r="A54" s="5"/>
      <c r="B54" s="2" t="s">
        <v>60</v>
      </c>
      <c r="C54" s="3"/>
      <c r="D54" s="4">
        <v>0</v>
      </c>
      <c r="E54" s="4">
        <f t="shared" si="0"/>
        <v>0</v>
      </c>
      <c r="F54" s="9">
        <f t="shared" si="51"/>
        <v>0</v>
      </c>
      <c r="G54" s="4">
        <v>0</v>
      </c>
      <c r="H54" s="4">
        <f t="shared" si="1"/>
        <v>0</v>
      </c>
      <c r="I54" s="9">
        <f t="shared" si="52"/>
        <v>0</v>
      </c>
      <c r="J54" s="4">
        <v>0</v>
      </c>
      <c r="K54" s="4">
        <f t="shared" si="2"/>
        <v>0</v>
      </c>
      <c r="L54" s="9">
        <f t="shared" si="53"/>
        <v>0</v>
      </c>
      <c r="M54" s="4">
        <v>0</v>
      </c>
      <c r="N54" s="4">
        <f t="shared" si="3"/>
        <v>0</v>
      </c>
      <c r="O54" s="9">
        <f t="shared" si="54"/>
        <v>0</v>
      </c>
      <c r="P54" s="4">
        <v>225</v>
      </c>
      <c r="Q54" s="4">
        <f t="shared" si="4"/>
        <v>2.8125</v>
      </c>
      <c r="R54" s="9">
        <f t="shared" si="55"/>
        <v>0.11630103725373263</v>
      </c>
      <c r="S54" s="4">
        <v>0</v>
      </c>
      <c r="T54" s="4">
        <f t="shared" si="5"/>
        <v>0</v>
      </c>
      <c r="U54" s="9">
        <f t="shared" si="56"/>
        <v>0</v>
      </c>
      <c r="V54" s="4">
        <v>0</v>
      </c>
      <c r="W54" s="4">
        <f t="shared" si="6"/>
        <v>0</v>
      </c>
      <c r="X54" s="9">
        <f t="shared" si="57"/>
        <v>0</v>
      </c>
      <c r="Y54" s="4">
        <v>0</v>
      </c>
      <c r="Z54" s="4">
        <f t="shared" si="7"/>
        <v>0</v>
      </c>
      <c r="AA54" s="9">
        <f t="shared" si="58"/>
        <v>0</v>
      </c>
      <c r="AB54" s="4">
        <v>0</v>
      </c>
      <c r="AC54" s="4">
        <f t="shared" si="8"/>
        <v>0</v>
      </c>
      <c r="AD54" s="9">
        <f t="shared" si="59"/>
        <v>0</v>
      </c>
      <c r="AE54" s="4">
        <v>0</v>
      </c>
      <c r="AF54" s="4">
        <f t="shared" si="9"/>
        <v>0</v>
      </c>
      <c r="AG54" s="9">
        <f t="shared" si="60"/>
        <v>0</v>
      </c>
      <c r="AH54" s="7">
        <v>0</v>
      </c>
      <c r="AI54" s="12">
        <f t="shared" si="10"/>
        <v>0.11630103725373263</v>
      </c>
    </row>
    <row r="55" spans="1:36" x14ac:dyDescent="0.2">
      <c r="A55" s="5"/>
      <c r="B55" s="2" t="s">
        <v>61</v>
      </c>
      <c r="C55" s="3"/>
      <c r="D55" s="4">
        <v>89</v>
      </c>
      <c r="E55" s="4">
        <f t="shared" si="0"/>
        <v>204.7</v>
      </c>
      <c r="F55" s="9">
        <f t="shared" si="51"/>
        <v>8.4646479380761122</v>
      </c>
      <c r="G55" s="4">
        <v>0</v>
      </c>
      <c r="H55" s="4">
        <f t="shared" si="1"/>
        <v>0</v>
      </c>
      <c r="I55" s="9">
        <f t="shared" si="52"/>
        <v>0</v>
      </c>
      <c r="J55" s="4">
        <v>21</v>
      </c>
      <c r="K55" s="4">
        <f t="shared" si="2"/>
        <v>26.25</v>
      </c>
      <c r="L55" s="9">
        <f t="shared" si="53"/>
        <v>1.0854763477015046</v>
      </c>
      <c r="M55" s="4">
        <v>0</v>
      </c>
      <c r="N55" s="4">
        <f t="shared" si="3"/>
        <v>0</v>
      </c>
      <c r="O55" s="9">
        <f t="shared" si="54"/>
        <v>0</v>
      </c>
      <c r="P55" s="4">
        <v>14250</v>
      </c>
      <c r="Q55" s="4">
        <f t="shared" si="4"/>
        <v>178.125</v>
      </c>
      <c r="R55" s="9">
        <f t="shared" si="55"/>
        <v>7.3657323594030668</v>
      </c>
      <c r="S55" s="4">
        <v>5</v>
      </c>
      <c r="T55" s="4">
        <f t="shared" si="5"/>
        <v>6.25E-2</v>
      </c>
      <c r="U55" s="9">
        <f t="shared" si="56"/>
        <v>2.5844674945273917E-3</v>
      </c>
      <c r="V55" s="4">
        <v>0</v>
      </c>
      <c r="W55" s="4">
        <f t="shared" si="6"/>
        <v>0</v>
      </c>
      <c r="X55" s="9">
        <f t="shared" si="57"/>
        <v>0</v>
      </c>
      <c r="Y55" s="4">
        <v>0</v>
      </c>
      <c r="Z55" s="4">
        <f t="shared" si="7"/>
        <v>0</v>
      </c>
      <c r="AA55" s="9">
        <f t="shared" si="58"/>
        <v>0</v>
      </c>
      <c r="AB55" s="4">
        <v>0</v>
      </c>
      <c r="AC55" s="4">
        <f t="shared" si="8"/>
        <v>0</v>
      </c>
      <c r="AD55" s="9">
        <f t="shared" si="59"/>
        <v>0</v>
      </c>
      <c r="AE55" s="4">
        <v>32</v>
      </c>
      <c r="AF55" s="4">
        <f t="shared" si="9"/>
        <v>73.599999999999994</v>
      </c>
      <c r="AG55" s="9">
        <f t="shared" si="60"/>
        <v>3.0434689215554562</v>
      </c>
      <c r="AH55" s="7">
        <v>0</v>
      </c>
      <c r="AI55" s="12">
        <f t="shared" si="10"/>
        <v>19.961910034230666</v>
      </c>
    </row>
    <row r="56" spans="1:36" x14ac:dyDescent="0.2">
      <c r="A56" s="5"/>
      <c r="B56" s="2" t="s">
        <v>62</v>
      </c>
      <c r="C56" s="3"/>
      <c r="D56" s="4">
        <v>114</v>
      </c>
      <c r="E56" s="4">
        <f t="shared" si="0"/>
        <v>262.2</v>
      </c>
      <c r="F56" s="9">
        <f t="shared" si="51"/>
        <v>10.842358033041313</v>
      </c>
      <c r="G56" s="4">
        <v>0</v>
      </c>
      <c r="H56" s="4">
        <f t="shared" si="1"/>
        <v>0</v>
      </c>
      <c r="I56" s="9">
        <f t="shared" si="52"/>
        <v>0</v>
      </c>
      <c r="J56" s="4">
        <v>17</v>
      </c>
      <c r="K56" s="4">
        <f t="shared" si="2"/>
        <v>21.25</v>
      </c>
      <c r="L56" s="9">
        <f t="shared" si="53"/>
        <v>0.87871894813931317</v>
      </c>
      <c r="M56" s="4">
        <v>2</v>
      </c>
      <c r="N56" s="4">
        <f t="shared" si="3"/>
        <v>0.875</v>
      </c>
      <c r="O56" s="9">
        <f t="shared" si="54"/>
        <v>3.6182544923383485E-2</v>
      </c>
      <c r="P56" s="4">
        <v>1699</v>
      </c>
      <c r="Q56" s="4">
        <f t="shared" si="4"/>
        <v>21.237500000000001</v>
      </c>
      <c r="R56" s="9">
        <f t="shared" si="55"/>
        <v>0.87820205464040779</v>
      </c>
      <c r="S56" s="4">
        <v>4</v>
      </c>
      <c r="T56" s="4">
        <f t="shared" si="5"/>
        <v>0.05</v>
      </c>
      <c r="U56" s="9">
        <f t="shared" si="56"/>
        <v>2.0675739956219135E-3</v>
      </c>
      <c r="V56" s="4">
        <v>40</v>
      </c>
      <c r="W56" s="4">
        <f t="shared" si="6"/>
        <v>15</v>
      </c>
      <c r="X56" s="9">
        <f t="shared" si="57"/>
        <v>0.62027219868657402</v>
      </c>
      <c r="Y56" s="4">
        <v>0</v>
      </c>
      <c r="Z56" s="4">
        <f t="shared" si="7"/>
        <v>0</v>
      </c>
      <c r="AA56" s="9">
        <f t="shared" si="58"/>
        <v>0</v>
      </c>
      <c r="AB56" s="4">
        <v>0</v>
      </c>
      <c r="AC56" s="4">
        <f t="shared" si="8"/>
        <v>0</v>
      </c>
      <c r="AD56" s="9">
        <f t="shared" si="59"/>
        <v>0</v>
      </c>
      <c r="AE56" s="4">
        <v>18</v>
      </c>
      <c r="AF56" s="4">
        <f t="shared" si="9"/>
        <v>41.4</v>
      </c>
      <c r="AG56" s="9">
        <f t="shared" si="60"/>
        <v>1.7119512683749443</v>
      </c>
      <c r="AH56" s="7">
        <v>0</v>
      </c>
      <c r="AI56" s="12">
        <f t="shared" si="10"/>
        <v>14.969752621801558</v>
      </c>
    </row>
    <row r="57" spans="1:36" x14ac:dyDescent="0.2">
      <c r="A57" s="5"/>
      <c r="B57" s="2" t="s">
        <v>63</v>
      </c>
      <c r="C57" s="3"/>
      <c r="D57" s="4">
        <v>49</v>
      </c>
      <c r="E57" s="4">
        <f t="shared" si="0"/>
        <v>112.69999999999999</v>
      </c>
      <c r="F57" s="9">
        <f t="shared" si="51"/>
        <v>4.6603117861317926</v>
      </c>
      <c r="G57" s="4">
        <v>0</v>
      </c>
      <c r="H57" s="4">
        <f t="shared" si="1"/>
        <v>0</v>
      </c>
      <c r="I57" s="9">
        <f t="shared" si="52"/>
        <v>0</v>
      </c>
      <c r="J57" s="4">
        <v>0</v>
      </c>
      <c r="K57" s="4">
        <f t="shared" si="2"/>
        <v>0</v>
      </c>
      <c r="L57" s="9">
        <f t="shared" si="53"/>
        <v>0</v>
      </c>
      <c r="M57" s="4">
        <v>0</v>
      </c>
      <c r="N57" s="4">
        <f t="shared" si="3"/>
        <v>0</v>
      </c>
      <c r="O57" s="9">
        <f t="shared" si="54"/>
        <v>0</v>
      </c>
      <c r="P57" s="4">
        <v>1149</v>
      </c>
      <c r="Q57" s="4">
        <f t="shared" si="4"/>
        <v>14.362500000000001</v>
      </c>
      <c r="R57" s="9">
        <f t="shared" si="55"/>
        <v>0.59391063024239465</v>
      </c>
      <c r="S57" s="4">
        <v>0</v>
      </c>
      <c r="T57" s="4">
        <f t="shared" si="5"/>
        <v>0</v>
      </c>
      <c r="U57" s="9">
        <f t="shared" si="56"/>
        <v>0</v>
      </c>
      <c r="V57" s="4">
        <v>0</v>
      </c>
      <c r="W57" s="4">
        <f t="shared" si="6"/>
        <v>0</v>
      </c>
      <c r="X57" s="9">
        <f t="shared" si="57"/>
        <v>0</v>
      </c>
      <c r="Y57" s="4">
        <v>0</v>
      </c>
      <c r="Z57" s="4">
        <f t="shared" si="7"/>
        <v>0</v>
      </c>
      <c r="AA57" s="9">
        <f t="shared" si="58"/>
        <v>0</v>
      </c>
      <c r="AB57" s="4">
        <v>0</v>
      </c>
      <c r="AC57" s="4">
        <f t="shared" si="8"/>
        <v>0</v>
      </c>
      <c r="AD57" s="9">
        <f t="shared" si="59"/>
        <v>0</v>
      </c>
      <c r="AE57" s="4">
        <v>0</v>
      </c>
      <c r="AF57" s="4">
        <f t="shared" si="9"/>
        <v>0</v>
      </c>
      <c r="AG57" s="9">
        <f t="shared" si="60"/>
        <v>0</v>
      </c>
      <c r="AH57" s="7">
        <v>0</v>
      </c>
      <c r="AI57" s="12">
        <f t="shared" si="10"/>
        <v>5.2542224163741871</v>
      </c>
    </row>
    <row r="58" spans="1:36" x14ac:dyDescent="0.2">
      <c r="A58" s="5"/>
      <c r="B58" s="2" t="s">
        <v>64</v>
      </c>
      <c r="C58" s="3"/>
      <c r="D58" s="4">
        <v>0</v>
      </c>
      <c r="E58" s="4">
        <f t="shared" si="0"/>
        <v>0</v>
      </c>
      <c r="F58" s="9">
        <f t="shared" si="51"/>
        <v>0</v>
      </c>
      <c r="G58" s="4">
        <v>0</v>
      </c>
      <c r="H58" s="4">
        <f t="shared" si="1"/>
        <v>0</v>
      </c>
      <c r="I58" s="9">
        <f t="shared" si="52"/>
        <v>0</v>
      </c>
      <c r="J58" s="4">
        <v>0</v>
      </c>
      <c r="K58" s="4">
        <f t="shared" si="2"/>
        <v>0</v>
      </c>
      <c r="L58" s="9">
        <f t="shared" si="53"/>
        <v>0</v>
      </c>
      <c r="M58" s="4">
        <v>0</v>
      </c>
      <c r="N58" s="4">
        <f t="shared" si="3"/>
        <v>0</v>
      </c>
      <c r="O58" s="9">
        <f t="shared" si="54"/>
        <v>0</v>
      </c>
      <c r="P58" s="4">
        <v>6231</v>
      </c>
      <c r="Q58" s="4">
        <f t="shared" si="4"/>
        <v>77.887500000000003</v>
      </c>
      <c r="R58" s="9">
        <f t="shared" si="55"/>
        <v>3.2207633916800362</v>
      </c>
      <c r="S58" s="4">
        <v>0</v>
      </c>
      <c r="T58" s="4">
        <f t="shared" si="5"/>
        <v>0</v>
      </c>
      <c r="U58" s="9">
        <f t="shared" si="56"/>
        <v>0</v>
      </c>
      <c r="V58" s="4">
        <v>0</v>
      </c>
      <c r="W58" s="4">
        <f t="shared" si="6"/>
        <v>0</v>
      </c>
      <c r="X58" s="9">
        <f t="shared" si="57"/>
        <v>0</v>
      </c>
      <c r="Y58" s="4">
        <v>0</v>
      </c>
      <c r="Z58" s="4">
        <f t="shared" si="7"/>
        <v>0</v>
      </c>
      <c r="AA58" s="9">
        <f t="shared" si="58"/>
        <v>0</v>
      </c>
      <c r="AB58" s="4">
        <v>0</v>
      </c>
      <c r="AC58" s="4">
        <f t="shared" si="8"/>
        <v>0</v>
      </c>
      <c r="AD58" s="9">
        <f t="shared" si="59"/>
        <v>0</v>
      </c>
      <c r="AE58" s="4">
        <v>0</v>
      </c>
      <c r="AF58" s="4">
        <f t="shared" si="9"/>
        <v>0</v>
      </c>
      <c r="AG58" s="9">
        <f t="shared" si="60"/>
        <v>0</v>
      </c>
      <c r="AH58" s="7">
        <v>0</v>
      </c>
      <c r="AI58" s="12">
        <f t="shared" si="10"/>
        <v>3.2207633916800362</v>
      </c>
      <c r="AJ58" s="23">
        <f>SUM(E48:E58,H48:H58,K48:K58,N48:N58,Q48:Q58,T48:T58,W48:W58,Z48:Z58,AC48:AC58,AF48:AF58)</f>
        <v>37499.262500000012</v>
      </c>
    </row>
    <row r="59" spans="1:36" x14ac:dyDescent="0.2">
      <c r="A59" s="16" t="s">
        <v>65</v>
      </c>
      <c r="B59" s="17" t="s">
        <v>13</v>
      </c>
      <c r="C59" s="17"/>
      <c r="D59" s="18">
        <v>3447</v>
      </c>
      <c r="E59" s="18">
        <f t="shared" si="0"/>
        <v>7928.0999999999995</v>
      </c>
      <c r="F59" s="19">
        <f>(E59/$AJ$79)*$H$115</f>
        <v>761.52658608844104</v>
      </c>
      <c r="G59" s="18">
        <v>62</v>
      </c>
      <c r="H59" s="18">
        <f t="shared" si="1"/>
        <v>142.6</v>
      </c>
      <c r="I59" s="19">
        <f>(H59/$AJ$79)*$H$115</f>
        <v>13.697316024799344</v>
      </c>
      <c r="J59" s="18">
        <v>2962</v>
      </c>
      <c r="K59" s="18">
        <f t="shared" si="2"/>
        <v>3702.5</v>
      </c>
      <c r="L59" s="19">
        <f>(K59/$AJ$79)*$H$115</f>
        <v>355.64034068597181</v>
      </c>
      <c r="M59" s="18">
        <v>134982</v>
      </c>
      <c r="N59" s="18">
        <f t="shared" si="3"/>
        <v>59054.625</v>
      </c>
      <c r="O59" s="19">
        <f>(N59/$AJ$79)*$H$115</f>
        <v>5672.4394204138562</v>
      </c>
      <c r="P59" s="18">
        <v>1481103</v>
      </c>
      <c r="Q59" s="18">
        <f t="shared" si="4"/>
        <v>18513.787499999999</v>
      </c>
      <c r="R59" s="19">
        <f>(Q59/$AJ$79)*$H$115</f>
        <v>1778.3253730959311</v>
      </c>
      <c r="S59" s="18">
        <v>113530</v>
      </c>
      <c r="T59" s="18">
        <f t="shared" si="5"/>
        <v>1419.125</v>
      </c>
      <c r="U59" s="19">
        <f>(T59/$AJ$79)*$H$115</f>
        <v>136.31278824469405</v>
      </c>
      <c r="V59" s="18">
        <v>1276</v>
      </c>
      <c r="W59" s="18">
        <f t="shared" si="6"/>
        <v>478.5</v>
      </c>
      <c r="X59" s="19">
        <f>(W59/$AJ$79)*$H$115</f>
        <v>45.961891429638754</v>
      </c>
      <c r="Y59" s="18">
        <v>254</v>
      </c>
      <c r="Z59" s="18">
        <f t="shared" si="7"/>
        <v>95.25</v>
      </c>
      <c r="AA59" s="19">
        <f>(Z59/$AJ$79)*$H$115</f>
        <v>9.1491539366208805</v>
      </c>
      <c r="AB59" s="18">
        <v>23290</v>
      </c>
      <c r="AC59" s="18">
        <f t="shared" si="8"/>
        <v>64.047499999999999</v>
      </c>
      <c r="AD59" s="19">
        <f>(AC59/$AJ$79)*$H$115</f>
        <v>6.152025582737279</v>
      </c>
      <c r="AE59" s="18">
        <v>3824</v>
      </c>
      <c r="AF59" s="18">
        <f t="shared" si="9"/>
        <v>8795.1999999999989</v>
      </c>
      <c r="AG59" s="19">
        <f>(AF59/$AJ$79)*$H$115</f>
        <v>844.81510449730138</v>
      </c>
      <c r="AH59" s="18">
        <v>22</v>
      </c>
      <c r="AI59" s="19">
        <f t="shared" si="10"/>
        <v>9646.0199999999932</v>
      </c>
    </row>
    <row r="60" spans="1:36" x14ac:dyDescent="0.2">
      <c r="A60" s="5"/>
      <c r="B60" s="2" t="s">
        <v>65</v>
      </c>
      <c r="C60" s="3"/>
      <c r="D60" s="4">
        <v>10</v>
      </c>
      <c r="E60" s="4">
        <f t="shared" si="0"/>
        <v>23</v>
      </c>
      <c r="F60" s="9">
        <f>(E60/$AJ$79)*$H$115</f>
        <v>2.2092445201289266</v>
      </c>
      <c r="G60" s="4">
        <v>0</v>
      </c>
      <c r="H60" s="4">
        <f t="shared" si="1"/>
        <v>0</v>
      </c>
      <c r="I60" s="9">
        <f>(H60/$AJ$79)*$H$115</f>
        <v>0</v>
      </c>
      <c r="J60" s="4">
        <v>5</v>
      </c>
      <c r="K60" s="4">
        <f t="shared" si="2"/>
        <v>6.25</v>
      </c>
      <c r="L60" s="9">
        <f>(K60/$AJ$79)*$H$115</f>
        <v>0.60033818481764312</v>
      </c>
      <c r="M60" s="4">
        <v>0</v>
      </c>
      <c r="N60" s="4">
        <f t="shared" si="3"/>
        <v>0</v>
      </c>
      <c r="O60" s="9">
        <f>(N60/$AJ$79)*$H$115</f>
        <v>0</v>
      </c>
      <c r="P60" s="4">
        <v>28832</v>
      </c>
      <c r="Q60" s="4">
        <f t="shared" si="4"/>
        <v>360.4</v>
      </c>
      <c r="R60" s="9">
        <f>(Q60/$AJ$79)*$H$115</f>
        <v>34.617901089324569</v>
      </c>
      <c r="S60" s="4">
        <v>20</v>
      </c>
      <c r="T60" s="4">
        <f t="shared" si="5"/>
        <v>0.25</v>
      </c>
      <c r="U60" s="9">
        <f>(T60/$AJ$79)*$H$115</f>
        <v>2.4013527392705725E-2</v>
      </c>
      <c r="V60" s="4">
        <v>60</v>
      </c>
      <c r="W60" s="4">
        <f t="shared" si="6"/>
        <v>22.5</v>
      </c>
      <c r="X60" s="9">
        <f>(W60/$AJ$79)*$H$115</f>
        <v>2.161217465343515</v>
      </c>
      <c r="Y60" s="4">
        <v>0</v>
      </c>
      <c r="Z60" s="4">
        <f t="shared" si="7"/>
        <v>0</v>
      </c>
      <c r="AA60" s="9">
        <f>(Z60/$AJ$79)*$H$115</f>
        <v>0</v>
      </c>
      <c r="AB60" s="4">
        <v>0</v>
      </c>
      <c r="AC60" s="4">
        <f t="shared" si="8"/>
        <v>0</v>
      </c>
      <c r="AD60" s="9">
        <f>(AC60/$AJ$79)*$H$115</f>
        <v>0</v>
      </c>
      <c r="AE60" s="4">
        <v>158</v>
      </c>
      <c r="AF60" s="4">
        <f t="shared" si="9"/>
        <v>363.4</v>
      </c>
      <c r="AG60" s="9">
        <f>(AF60/$AJ$79)*$H$115</f>
        <v>34.906063418037043</v>
      </c>
      <c r="AH60" s="7">
        <v>0</v>
      </c>
      <c r="AI60" s="12">
        <f t="shared" si="10"/>
        <v>74.518778205044399</v>
      </c>
    </row>
    <row r="61" spans="1:36" x14ac:dyDescent="0.2">
      <c r="A61" s="5"/>
      <c r="B61" s="2" t="s">
        <v>66</v>
      </c>
      <c r="C61" s="3"/>
      <c r="D61" s="4">
        <v>93</v>
      </c>
      <c r="E61" s="4">
        <f t="shared" si="0"/>
        <v>213.89999999999998</v>
      </c>
      <c r="F61" s="9">
        <f t="shared" ref="F61:F79" si="61">(E61/$AJ$79)*$H$115</f>
        <v>20.545974037199016</v>
      </c>
      <c r="G61" s="4">
        <v>0</v>
      </c>
      <c r="H61" s="4">
        <f t="shared" si="1"/>
        <v>0</v>
      </c>
      <c r="I61" s="9">
        <f t="shared" ref="I61:I79" si="62">(H61/$AJ$79)*$H$115</f>
        <v>0</v>
      </c>
      <c r="J61" s="4">
        <v>12</v>
      </c>
      <c r="K61" s="4">
        <f t="shared" si="2"/>
        <v>15</v>
      </c>
      <c r="L61" s="9">
        <f t="shared" ref="L61:L79" si="63">(K61/$AJ$79)*$H$115</f>
        <v>1.4408116435623435</v>
      </c>
      <c r="M61" s="4">
        <v>960</v>
      </c>
      <c r="N61" s="4">
        <f t="shared" si="3"/>
        <v>420</v>
      </c>
      <c r="O61" s="9">
        <f t="shared" ref="O61:O79" si="64">(N61/$AJ$79)*$H$115</f>
        <v>40.342726019745619</v>
      </c>
      <c r="P61" s="4">
        <v>23816</v>
      </c>
      <c r="Q61" s="4">
        <f t="shared" si="4"/>
        <v>297.7</v>
      </c>
      <c r="R61" s="9">
        <f t="shared" ref="R61:R79" si="65">(Q61/$AJ$79)*$H$115</f>
        <v>28.595308419233977</v>
      </c>
      <c r="S61" s="4">
        <v>144</v>
      </c>
      <c r="T61" s="4">
        <f t="shared" si="5"/>
        <v>1.8</v>
      </c>
      <c r="U61" s="9">
        <f t="shared" ref="U61:U79" si="66">(T61/$AJ$79)*$H$115</f>
        <v>0.17289739722748121</v>
      </c>
      <c r="V61" s="4">
        <v>0</v>
      </c>
      <c r="W61" s="4">
        <f t="shared" si="6"/>
        <v>0</v>
      </c>
      <c r="X61" s="9">
        <f t="shared" ref="X61:X79" si="67">(W61/$AJ$79)*$H$115</f>
        <v>0</v>
      </c>
      <c r="Y61" s="4">
        <v>0</v>
      </c>
      <c r="Z61" s="4">
        <f t="shared" si="7"/>
        <v>0</v>
      </c>
      <c r="AA61" s="9">
        <f t="shared" ref="AA61:AA79" si="68">(Z61/$AJ$79)*$H$115</f>
        <v>0</v>
      </c>
      <c r="AB61" s="4">
        <v>0</v>
      </c>
      <c r="AC61" s="4">
        <f t="shared" si="8"/>
        <v>0</v>
      </c>
      <c r="AD61" s="9">
        <f t="shared" ref="AD61:AD79" si="69">(AC61/$AJ$79)*$H$115</f>
        <v>0</v>
      </c>
      <c r="AE61" s="4">
        <v>2</v>
      </c>
      <c r="AF61" s="4">
        <f t="shared" si="9"/>
        <v>4.5999999999999996</v>
      </c>
      <c r="AG61" s="9">
        <f t="shared" ref="AG61:AG79" si="70">(AF61/$AJ$79)*$H$115</f>
        <v>0.44184890402578531</v>
      </c>
      <c r="AH61" s="7">
        <v>0</v>
      </c>
      <c r="AI61" s="12">
        <f t="shared" si="10"/>
        <v>91.539566420994234</v>
      </c>
    </row>
    <row r="62" spans="1:36" x14ac:dyDescent="0.2">
      <c r="A62" s="5"/>
      <c r="B62" s="2" t="s">
        <v>67</v>
      </c>
      <c r="C62" s="3"/>
      <c r="D62" s="4">
        <v>0</v>
      </c>
      <c r="E62" s="4">
        <f t="shared" si="0"/>
        <v>0</v>
      </c>
      <c r="F62" s="9">
        <f t="shared" si="61"/>
        <v>0</v>
      </c>
      <c r="G62" s="4">
        <v>0</v>
      </c>
      <c r="H62" s="4">
        <f t="shared" si="1"/>
        <v>0</v>
      </c>
      <c r="I62" s="9">
        <f t="shared" si="62"/>
        <v>0</v>
      </c>
      <c r="J62" s="4">
        <v>30</v>
      </c>
      <c r="K62" s="4">
        <f t="shared" si="2"/>
        <v>37.5</v>
      </c>
      <c r="L62" s="9">
        <f t="shared" si="63"/>
        <v>3.6020291089058585</v>
      </c>
      <c r="M62" s="4">
        <v>0</v>
      </c>
      <c r="N62" s="4">
        <f t="shared" si="3"/>
        <v>0</v>
      </c>
      <c r="O62" s="9">
        <f t="shared" si="64"/>
        <v>0</v>
      </c>
      <c r="P62" s="4">
        <v>25713</v>
      </c>
      <c r="Q62" s="4">
        <f t="shared" si="4"/>
        <v>321.41250000000002</v>
      </c>
      <c r="R62" s="9">
        <f t="shared" si="65"/>
        <v>30.872991492432117</v>
      </c>
      <c r="S62" s="4">
        <v>9026</v>
      </c>
      <c r="T62" s="4">
        <f t="shared" si="5"/>
        <v>112.825</v>
      </c>
      <c r="U62" s="9">
        <f t="shared" si="66"/>
        <v>10.837304912328094</v>
      </c>
      <c r="V62" s="4">
        <v>0</v>
      </c>
      <c r="W62" s="4">
        <f t="shared" si="6"/>
        <v>0</v>
      </c>
      <c r="X62" s="9">
        <f t="shared" si="67"/>
        <v>0</v>
      </c>
      <c r="Y62" s="4">
        <v>0</v>
      </c>
      <c r="Z62" s="4">
        <f t="shared" si="7"/>
        <v>0</v>
      </c>
      <c r="AA62" s="9">
        <f t="shared" si="68"/>
        <v>0</v>
      </c>
      <c r="AB62" s="4">
        <v>0</v>
      </c>
      <c r="AC62" s="4">
        <f t="shared" si="8"/>
        <v>0</v>
      </c>
      <c r="AD62" s="9">
        <f t="shared" si="69"/>
        <v>0</v>
      </c>
      <c r="AE62" s="4">
        <v>9</v>
      </c>
      <c r="AF62" s="4">
        <f t="shared" si="9"/>
        <v>20.7</v>
      </c>
      <c r="AG62" s="9">
        <f t="shared" si="70"/>
        <v>1.9883200681160338</v>
      </c>
      <c r="AH62" s="7">
        <v>0</v>
      </c>
      <c r="AI62" s="12">
        <f t="shared" si="10"/>
        <v>47.300645581782099</v>
      </c>
    </row>
    <row r="63" spans="1:36" x14ac:dyDescent="0.2">
      <c r="A63" s="5"/>
      <c r="B63" s="2" t="s">
        <v>68</v>
      </c>
      <c r="C63" s="3"/>
      <c r="D63" s="4">
        <v>16</v>
      </c>
      <c r="E63" s="4">
        <f t="shared" si="0"/>
        <v>36.799999999999997</v>
      </c>
      <c r="F63" s="9">
        <f t="shared" si="61"/>
        <v>3.5347912322062824</v>
      </c>
      <c r="G63" s="4">
        <v>0</v>
      </c>
      <c r="H63" s="4">
        <f t="shared" si="1"/>
        <v>0</v>
      </c>
      <c r="I63" s="9">
        <f t="shared" si="62"/>
        <v>0</v>
      </c>
      <c r="J63" s="4">
        <v>159</v>
      </c>
      <c r="K63" s="4">
        <f t="shared" si="2"/>
        <v>198.75</v>
      </c>
      <c r="L63" s="9">
        <f t="shared" si="63"/>
        <v>19.090754277201054</v>
      </c>
      <c r="M63" s="4">
        <v>13</v>
      </c>
      <c r="N63" s="4">
        <f t="shared" si="3"/>
        <v>5.6875</v>
      </c>
      <c r="O63" s="9">
        <f t="shared" si="64"/>
        <v>0.54630774818405514</v>
      </c>
      <c r="P63" s="4">
        <v>1438</v>
      </c>
      <c r="Q63" s="4">
        <f t="shared" si="4"/>
        <v>17.975000000000001</v>
      </c>
      <c r="R63" s="9">
        <f t="shared" si="65"/>
        <v>1.7265726195355418</v>
      </c>
      <c r="S63" s="4">
        <v>88</v>
      </c>
      <c r="T63" s="4">
        <f t="shared" si="5"/>
        <v>1.1000000000000001</v>
      </c>
      <c r="U63" s="9">
        <f t="shared" si="66"/>
        <v>0.1056595205279052</v>
      </c>
      <c r="V63" s="4">
        <v>5</v>
      </c>
      <c r="W63" s="4">
        <f t="shared" si="6"/>
        <v>1.875</v>
      </c>
      <c r="X63" s="9">
        <f t="shared" si="67"/>
        <v>0.18010145544529294</v>
      </c>
      <c r="Y63" s="4">
        <v>5</v>
      </c>
      <c r="Z63" s="4">
        <f t="shared" si="7"/>
        <v>1.875</v>
      </c>
      <c r="AA63" s="9">
        <f t="shared" si="68"/>
        <v>0.18010145544529294</v>
      </c>
      <c r="AB63" s="4">
        <v>0</v>
      </c>
      <c r="AC63" s="4">
        <f t="shared" si="8"/>
        <v>0</v>
      </c>
      <c r="AD63" s="9">
        <f t="shared" si="69"/>
        <v>0</v>
      </c>
      <c r="AE63" s="4">
        <v>96</v>
      </c>
      <c r="AF63" s="4">
        <f t="shared" si="9"/>
        <v>220.79999999999998</v>
      </c>
      <c r="AG63" s="9">
        <f t="shared" si="70"/>
        <v>21.208747393237697</v>
      </c>
      <c r="AH63" s="7">
        <v>0</v>
      </c>
      <c r="AI63" s="12">
        <f t="shared" si="10"/>
        <v>46.57303570178312</v>
      </c>
    </row>
    <row r="64" spans="1:36" x14ac:dyDescent="0.2">
      <c r="A64" s="5"/>
      <c r="B64" s="2" t="s">
        <v>69</v>
      </c>
      <c r="C64" s="3"/>
      <c r="D64" s="4">
        <v>529</v>
      </c>
      <c r="E64" s="4">
        <f t="shared" si="0"/>
        <v>1216.6999999999998</v>
      </c>
      <c r="F64" s="9">
        <f t="shared" si="61"/>
        <v>116.86903511482019</v>
      </c>
      <c r="G64" s="4">
        <v>0</v>
      </c>
      <c r="H64" s="4">
        <f t="shared" si="1"/>
        <v>0</v>
      </c>
      <c r="I64" s="9">
        <f t="shared" si="62"/>
        <v>0</v>
      </c>
      <c r="J64" s="4">
        <v>564</v>
      </c>
      <c r="K64" s="4">
        <f t="shared" si="2"/>
        <v>705</v>
      </c>
      <c r="L64" s="9">
        <f t="shared" si="63"/>
        <v>67.718147247430139</v>
      </c>
      <c r="M64" s="4">
        <v>13458</v>
      </c>
      <c r="N64" s="4">
        <f t="shared" si="3"/>
        <v>5887.875</v>
      </c>
      <c r="O64" s="9">
        <f t="shared" si="64"/>
        <v>565.55459038930883</v>
      </c>
      <c r="P64" s="4">
        <v>45621</v>
      </c>
      <c r="Q64" s="4">
        <f t="shared" si="4"/>
        <v>570.26250000000005</v>
      </c>
      <c r="R64" s="9">
        <f t="shared" si="65"/>
        <v>54.776056659131399</v>
      </c>
      <c r="S64" s="4">
        <v>412</v>
      </c>
      <c r="T64" s="4">
        <f t="shared" si="5"/>
        <v>5.15</v>
      </c>
      <c r="U64" s="9">
        <f t="shared" si="66"/>
        <v>0.49467866428973789</v>
      </c>
      <c r="V64" s="4">
        <v>174</v>
      </c>
      <c r="W64" s="4">
        <f t="shared" si="6"/>
        <v>65.25</v>
      </c>
      <c r="X64" s="9">
        <f t="shared" si="67"/>
        <v>6.2675306494961935</v>
      </c>
      <c r="Y64" s="4">
        <v>0</v>
      </c>
      <c r="Z64" s="4">
        <f t="shared" si="7"/>
        <v>0</v>
      </c>
      <c r="AA64" s="9">
        <f t="shared" si="68"/>
        <v>0</v>
      </c>
      <c r="AB64" s="4">
        <v>0</v>
      </c>
      <c r="AC64" s="4">
        <f t="shared" si="8"/>
        <v>0</v>
      </c>
      <c r="AD64" s="9">
        <f t="shared" si="69"/>
        <v>0</v>
      </c>
      <c r="AE64" s="4">
        <v>346</v>
      </c>
      <c r="AF64" s="4">
        <f t="shared" si="9"/>
        <v>795.8</v>
      </c>
      <c r="AG64" s="9">
        <f t="shared" si="70"/>
        <v>76.439860396460844</v>
      </c>
      <c r="AH64" s="7">
        <v>1</v>
      </c>
      <c r="AI64" s="12">
        <f t="shared" si="10"/>
        <v>889.11989912093736</v>
      </c>
    </row>
    <row r="65" spans="1:36" x14ac:dyDescent="0.2">
      <c r="A65" s="5"/>
      <c r="B65" s="2" t="s">
        <v>70</v>
      </c>
      <c r="C65" s="3"/>
      <c r="D65" s="4">
        <v>294</v>
      </c>
      <c r="E65" s="4">
        <f t="shared" si="0"/>
        <v>676.19999999999993</v>
      </c>
      <c r="F65" s="9">
        <f t="shared" si="61"/>
        <v>64.951788891790429</v>
      </c>
      <c r="G65" s="4">
        <v>9</v>
      </c>
      <c r="H65" s="4">
        <f t="shared" si="1"/>
        <v>20.7</v>
      </c>
      <c r="I65" s="9">
        <f t="shared" si="62"/>
        <v>1.9883200681160338</v>
      </c>
      <c r="J65" s="4">
        <v>515</v>
      </c>
      <c r="K65" s="4">
        <f t="shared" si="2"/>
        <v>643.75</v>
      </c>
      <c r="L65" s="9">
        <f t="shared" si="63"/>
        <v>61.83483303621724</v>
      </c>
      <c r="M65" s="4">
        <v>109367</v>
      </c>
      <c r="N65" s="4">
        <f t="shared" si="3"/>
        <v>47848.0625</v>
      </c>
      <c r="O65" s="9">
        <f t="shared" si="64"/>
        <v>4596.0030381265824</v>
      </c>
      <c r="P65" s="4">
        <v>529179</v>
      </c>
      <c r="Q65" s="4">
        <f t="shared" si="4"/>
        <v>6614.7375000000002</v>
      </c>
      <c r="R65" s="9">
        <f t="shared" si="65"/>
        <v>635.37272060723114</v>
      </c>
      <c r="S65" s="4">
        <v>17123</v>
      </c>
      <c r="T65" s="4">
        <f t="shared" si="5"/>
        <v>214.03749999999999</v>
      </c>
      <c r="U65" s="9">
        <f t="shared" si="66"/>
        <v>20.559181477265007</v>
      </c>
      <c r="V65" s="4">
        <v>400</v>
      </c>
      <c r="W65" s="4">
        <f t="shared" si="6"/>
        <v>150</v>
      </c>
      <c r="X65" s="9">
        <f t="shared" si="67"/>
        <v>14.408116435623434</v>
      </c>
      <c r="Y65" s="4">
        <v>22</v>
      </c>
      <c r="Z65" s="4">
        <f t="shared" si="7"/>
        <v>8.25</v>
      </c>
      <c r="AA65" s="9">
        <f t="shared" si="68"/>
        <v>0.79244640395928889</v>
      </c>
      <c r="AB65" s="4">
        <v>23120</v>
      </c>
      <c r="AC65" s="4">
        <f t="shared" si="8"/>
        <v>63.58</v>
      </c>
      <c r="AD65" s="9">
        <f t="shared" si="69"/>
        <v>6.1071202865129193</v>
      </c>
      <c r="AE65" s="4">
        <v>336</v>
      </c>
      <c r="AF65" s="4">
        <f t="shared" si="9"/>
        <v>772.8</v>
      </c>
      <c r="AG65" s="9">
        <f t="shared" si="70"/>
        <v>74.230615876331939</v>
      </c>
      <c r="AH65" s="7">
        <v>12</v>
      </c>
      <c r="AI65" s="12">
        <f t="shared" si="10"/>
        <v>5488.2481812096303</v>
      </c>
    </row>
    <row r="66" spans="1:36" x14ac:dyDescent="0.2">
      <c r="A66" s="5"/>
      <c r="B66" s="2" t="s">
        <v>71</v>
      </c>
      <c r="C66" s="3"/>
      <c r="D66" s="4">
        <v>674</v>
      </c>
      <c r="E66" s="4">
        <f t="shared" si="0"/>
        <v>1550.1999999999998</v>
      </c>
      <c r="F66" s="9">
        <f t="shared" si="61"/>
        <v>148.90308065668964</v>
      </c>
      <c r="G66" s="4">
        <v>0</v>
      </c>
      <c r="H66" s="4">
        <f t="shared" si="1"/>
        <v>0</v>
      </c>
      <c r="I66" s="9">
        <f t="shared" si="62"/>
        <v>0</v>
      </c>
      <c r="J66" s="4">
        <v>203</v>
      </c>
      <c r="K66" s="4">
        <f t="shared" si="2"/>
        <v>253.75</v>
      </c>
      <c r="L66" s="9">
        <f t="shared" si="63"/>
        <v>24.373730303596307</v>
      </c>
      <c r="M66" s="4">
        <v>16</v>
      </c>
      <c r="N66" s="4">
        <f t="shared" si="3"/>
        <v>7</v>
      </c>
      <c r="O66" s="9">
        <f t="shared" si="64"/>
        <v>0.67237876699576027</v>
      </c>
      <c r="P66" s="4">
        <v>10607</v>
      </c>
      <c r="Q66" s="4">
        <f t="shared" si="4"/>
        <v>132.58750000000001</v>
      </c>
      <c r="R66" s="9">
        <f t="shared" si="65"/>
        <v>12.735574252721481</v>
      </c>
      <c r="S66" s="4">
        <v>145</v>
      </c>
      <c r="T66" s="4">
        <f t="shared" si="5"/>
        <v>1.8125</v>
      </c>
      <c r="U66" s="9">
        <f t="shared" si="66"/>
        <v>0.17409807359711649</v>
      </c>
      <c r="V66" s="4">
        <v>0</v>
      </c>
      <c r="W66" s="4">
        <f t="shared" si="6"/>
        <v>0</v>
      </c>
      <c r="X66" s="9">
        <f t="shared" si="67"/>
        <v>0</v>
      </c>
      <c r="Y66" s="4">
        <v>0</v>
      </c>
      <c r="Z66" s="4">
        <f t="shared" si="7"/>
        <v>0</v>
      </c>
      <c r="AA66" s="9">
        <f t="shared" si="68"/>
        <v>0</v>
      </c>
      <c r="AB66" s="4">
        <v>120</v>
      </c>
      <c r="AC66" s="4">
        <f t="shared" si="8"/>
        <v>0.32999999999999996</v>
      </c>
      <c r="AD66" s="9">
        <f t="shared" si="69"/>
        <v>3.1697856158371555E-2</v>
      </c>
      <c r="AE66" s="4">
        <v>362</v>
      </c>
      <c r="AF66" s="4">
        <f t="shared" si="9"/>
        <v>832.59999999999991</v>
      </c>
      <c r="AG66" s="9">
        <f t="shared" si="70"/>
        <v>79.974651628667132</v>
      </c>
      <c r="AH66" s="7">
        <v>9</v>
      </c>
      <c r="AI66" s="12">
        <f t="shared" si="10"/>
        <v>275.8652115384258</v>
      </c>
    </row>
    <row r="67" spans="1:36" x14ac:dyDescent="0.2">
      <c r="A67" s="5"/>
      <c r="B67" s="2" t="s">
        <v>72</v>
      </c>
      <c r="C67" s="3"/>
      <c r="D67" s="4">
        <v>16</v>
      </c>
      <c r="E67" s="4">
        <f t="shared" si="0"/>
        <v>36.799999999999997</v>
      </c>
      <c r="F67" s="9">
        <f t="shared" si="61"/>
        <v>3.5347912322062824</v>
      </c>
      <c r="G67" s="4">
        <v>0</v>
      </c>
      <c r="H67" s="4">
        <f t="shared" si="1"/>
        <v>0</v>
      </c>
      <c r="I67" s="9">
        <f t="shared" si="62"/>
        <v>0</v>
      </c>
      <c r="J67" s="4">
        <v>0</v>
      </c>
      <c r="K67" s="4">
        <f t="shared" si="2"/>
        <v>0</v>
      </c>
      <c r="L67" s="9">
        <f t="shared" si="63"/>
        <v>0</v>
      </c>
      <c r="M67" s="4">
        <v>0</v>
      </c>
      <c r="N67" s="4">
        <f t="shared" si="3"/>
        <v>0</v>
      </c>
      <c r="O67" s="9">
        <f t="shared" si="64"/>
        <v>0</v>
      </c>
      <c r="P67" s="4">
        <v>250029</v>
      </c>
      <c r="Q67" s="4">
        <f t="shared" si="4"/>
        <v>3125.3625000000002</v>
      </c>
      <c r="R67" s="9">
        <f t="shared" si="65"/>
        <v>300.20391202354102</v>
      </c>
      <c r="S67" s="4">
        <v>12415</v>
      </c>
      <c r="T67" s="4">
        <f t="shared" si="5"/>
        <v>155.1875</v>
      </c>
      <c r="U67" s="9">
        <f t="shared" si="66"/>
        <v>14.906397129022078</v>
      </c>
      <c r="V67" s="4">
        <v>0</v>
      </c>
      <c r="W67" s="4">
        <f t="shared" si="6"/>
        <v>0</v>
      </c>
      <c r="X67" s="9">
        <f t="shared" si="67"/>
        <v>0</v>
      </c>
      <c r="Y67" s="4">
        <v>0</v>
      </c>
      <c r="Z67" s="4">
        <f t="shared" si="7"/>
        <v>0</v>
      </c>
      <c r="AA67" s="9">
        <f t="shared" si="68"/>
        <v>0</v>
      </c>
      <c r="AB67" s="4">
        <v>0</v>
      </c>
      <c r="AC67" s="4">
        <f t="shared" si="8"/>
        <v>0</v>
      </c>
      <c r="AD67" s="9">
        <f t="shared" si="69"/>
        <v>0</v>
      </c>
      <c r="AE67" s="4">
        <v>25</v>
      </c>
      <c r="AF67" s="4">
        <f t="shared" si="9"/>
        <v>57.499999999999993</v>
      </c>
      <c r="AG67" s="9">
        <f t="shared" si="70"/>
        <v>5.5231113003223156</v>
      </c>
      <c r="AH67" s="7">
        <v>0</v>
      </c>
      <c r="AI67" s="12">
        <f t="shared" si="10"/>
        <v>324.16821168509171</v>
      </c>
    </row>
    <row r="68" spans="1:36" x14ac:dyDescent="0.2">
      <c r="A68" s="5"/>
      <c r="B68" s="2" t="s">
        <v>73</v>
      </c>
      <c r="C68" s="3"/>
      <c r="D68" s="4">
        <v>2</v>
      </c>
      <c r="E68" s="4">
        <f t="shared" ref="E68:E106" si="71">D68*$B$113</f>
        <v>4.5999999999999996</v>
      </c>
      <c r="F68" s="9">
        <f t="shared" si="61"/>
        <v>0.44184890402578531</v>
      </c>
      <c r="G68" s="4">
        <v>0</v>
      </c>
      <c r="H68" s="4">
        <f t="shared" ref="H68:H106" si="72">G68*$B$111</f>
        <v>0</v>
      </c>
      <c r="I68" s="9">
        <f t="shared" si="62"/>
        <v>0</v>
      </c>
      <c r="J68" s="4">
        <v>55</v>
      </c>
      <c r="K68" s="4">
        <f t="shared" ref="K68:K106" si="73">J68*$B$115</f>
        <v>68.75</v>
      </c>
      <c r="L68" s="9">
        <f t="shared" si="63"/>
        <v>6.6037200329940733</v>
      </c>
      <c r="M68" s="4">
        <v>1100</v>
      </c>
      <c r="N68" s="4">
        <f t="shared" ref="N68:N106" si="74">M68*$B$112</f>
        <v>481.25</v>
      </c>
      <c r="O68" s="9">
        <f t="shared" si="64"/>
        <v>46.226040230958517</v>
      </c>
      <c r="P68" s="4">
        <v>5564</v>
      </c>
      <c r="Q68" s="4">
        <f t="shared" ref="Q68:Q106" si="75">(P68/20)*$B$114</f>
        <v>69.55</v>
      </c>
      <c r="R68" s="9">
        <f t="shared" si="65"/>
        <v>6.680563320650732</v>
      </c>
      <c r="S68" s="4">
        <v>184</v>
      </c>
      <c r="T68" s="4">
        <f t="shared" ref="T68:T106" si="76">(S68/20)*$B$114</f>
        <v>2.2999999999999998</v>
      </c>
      <c r="U68" s="9">
        <f t="shared" si="66"/>
        <v>0.22092445201289265</v>
      </c>
      <c r="V68" s="4">
        <v>4</v>
      </c>
      <c r="W68" s="4">
        <f t="shared" ref="W68:W106" si="77">V68*$B$117</f>
        <v>1.5</v>
      </c>
      <c r="X68" s="9">
        <f t="shared" si="67"/>
        <v>0.14408116435623433</v>
      </c>
      <c r="Y68" s="4">
        <v>0</v>
      </c>
      <c r="Z68" s="4">
        <f t="shared" ref="Z68:Z106" si="78">Y68*$B$118</f>
        <v>0</v>
      </c>
      <c r="AA68" s="9">
        <f t="shared" si="68"/>
        <v>0</v>
      </c>
      <c r="AB68" s="4">
        <v>0</v>
      </c>
      <c r="AC68" s="4">
        <f t="shared" ref="AC68:AC106" si="79">AB68*$B$119</f>
        <v>0</v>
      </c>
      <c r="AD68" s="9">
        <f t="shared" si="69"/>
        <v>0</v>
      </c>
      <c r="AE68" s="4">
        <v>31</v>
      </c>
      <c r="AF68" s="4">
        <f t="shared" ref="AF68:AF106" si="80">AE68*$B$111</f>
        <v>71.3</v>
      </c>
      <c r="AG68" s="9">
        <f t="shared" si="70"/>
        <v>6.8486580123996719</v>
      </c>
      <c r="AH68" s="7">
        <v>0</v>
      </c>
      <c r="AI68" s="12">
        <f t="shared" ref="AI68:AI106" si="81">SUM(F68,I68,L68,O68,R68,U68,X68,AA68,AD68,AG68,AH68)</f>
        <v>67.165836117397916</v>
      </c>
    </row>
    <row r="69" spans="1:36" x14ac:dyDescent="0.2">
      <c r="A69" s="5"/>
      <c r="B69" s="2" t="s">
        <v>74</v>
      </c>
      <c r="C69" s="3"/>
      <c r="D69" s="4">
        <v>49</v>
      </c>
      <c r="E69" s="4">
        <f t="shared" si="71"/>
        <v>112.69999999999999</v>
      </c>
      <c r="F69" s="9">
        <f t="shared" si="61"/>
        <v>10.82529814863174</v>
      </c>
      <c r="G69" s="4">
        <v>0</v>
      </c>
      <c r="H69" s="4">
        <f t="shared" si="72"/>
        <v>0</v>
      </c>
      <c r="I69" s="9">
        <f t="shared" si="62"/>
        <v>0</v>
      </c>
      <c r="J69" s="4">
        <v>13</v>
      </c>
      <c r="K69" s="4">
        <f t="shared" si="73"/>
        <v>16.25</v>
      </c>
      <c r="L69" s="9">
        <f t="shared" si="63"/>
        <v>1.560879280525872</v>
      </c>
      <c r="M69" s="4">
        <v>0</v>
      </c>
      <c r="N69" s="4">
        <f t="shared" si="74"/>
        <v>0</v>
      </c>
      <c r="O69" s="9">
        <f t="shared" si="64"/>
        <v>0</v>
      </c>
      <c r="P69" s="4">
        <v>52488</v>
      </c>
      <c r="Q69" s="4">
        <f t="shared" si="75"/>
        <v>656.1</v>
      </c>
      <c r="R69" s="9">
        <f t="shared" si="65"/>
        <v>63.021101289416897</v>
      </c>
      <c r="S69" s="4">
        <v>82</v>
      </c>
      <c r="T69" s="4">
        <f t="shared" si="76"/>
        <v>1.0249999999999999</v>
      </c>
      <c r="U69" s="9">
        <f t="shared" si="66"/>
        <v>9.8455462310093458E-2</v>
      </c>
      <c r="V69" s="4">
        <v>0</v>
      </c>
      <c r="W69" s="4">
        <f t="shared" si="77"/>
        <v>0</v>
      </c>
      <c r="X69" s="9">
        <f t="shared" si="67"/>
        <v>0</v>
      </c>
      <c r="Y69" s="4">
        <v>0</v>
      </c>
      <c r="Z69" s="4">
        <f t="shared" si="78"/>
        <v>0</v>
      </c>
      <c r="AA69" s="9">
        <f t="shared" si="68"/>
        <v>0</v>
      </c>
      <c r="AB69" s="4">
        <v>0</v>
      </c>
      <c r="AC69" s="4">
        <f t="shared" si="79"/>
        <v>0</v>
      </c>
      <c r="AD69" s="9">
        <f t="shared" si="69"/>
        <v>0</v>
      </c>
      <c r="AE69" s="4">
        <v>33</v>
      </c>
      <c r="AF69" s="4">
        <f t="shared" si="80"/>
        <v>75.899999999999991</v>
      </c>
      <c r="AG69" s="9">
        <f t="shared" si="70"/>
        <v>7.290506916425457</v>
      </c>
      <c r="AH69" s="7">
        <v>0</v>
      </c>
      <c r="AI69" s="12">
        <f t="shared" si="81"/>
        <v>82.796241097310059</v>
      </c>
    </row>
    <row r="70" spans="1:36" x14ac:dyDescent="0.2">
      <c r="A70" s="5"/>
      <c r="B70" s="2" t="s">
        <v>75</v>
      </c>
      <c r="C70" s="3"/>
      <c r="D70" s="4">
        <v>188</v>
      </c>
      <c r="E70" s="4">
        <f t="shared" si="71"/>
        <v>432.4</v>
      </c>
      <c r="F70" s="9">
        <f t="shared" si="61"/>
        <v>41.533796978423815</v>
      </c>
      <c r="G70" s="4">
        <v>0</v>
      </c>
      <c r="H70" s="4">
        <f t="shared" si="72"/>
        <v>0</v>
      </c>
      <c r="I70" s="9">
        <f t="shared" si="62"/>
        <v>0</v>
      </c>
      <c r="J70" s="4">
        <v>5</v>
      </c>
      <c r="K70" s="4">
        <f t="shared" si="73"/>
        <v>6.25</v>
      </c>
      <c r="L70" s="9">
        <f t="shared" si="63"/>
        <v>0.60033818481764312</v>
      </c>
      <c r="M70" s="4">
        <v>0</v>
      </c>
      <c r="N70" s="4">
        <f t="shared" si="74"/>
        <v>0</v>
      </c>
      <c r="O70" s="9">
        <f t="shared" si="64"/>
        <v>0</v>
      </c>
      <c r="P70" s="4">
        <v>14318</v>
      </c>
      <c r="Q70" s="4">
        <f t="shared" si="75"/>
        <v>178.97499999999999</v>
      </c>
      <c r="R70" s="9">
        <f t="shared" si="65"/>
        <v>17.191284260438028</v>
      </c>
      <c r="S70" s="4">
        <v>64899</v>
      </c>
      <c r="T70" s="4">
        <f t="shared" si="76"/>
        <v>811.23749999999995</v>
      </c>
      <c r="U70" s="9">
        <f t="shared" si="66"/>
        <v>77.922695712960433</v>
      </c>
      <c r="V70" s="4">
        <v>42</v>
      </c>
      <c r="W70" s="4">
        <f t="shared" si="77"/>
        <v>15.75</v>
      </c>
      <c r="X70" s="9">
        <f t="shared" si="67"/>
        <v>1.5128522257404604</v>
      </c>
      <c r="Y70" s="4">
        <v>1</v>
      </c>
      <c r="Z70" s="4">
        <f t="shared" si="78"/>
        <v>0.375</v>
      </c>
      <c r="AA70" s="9">
        <f t="shared" si="68"/>
        <v>3.6020291089058583E-2</v>
      </c>
      <c r="AB70" s="4">
        <v>0</v>
      </c>
      <c r="AC70" s="4">
        <f t="shared" si="79"/>
        <v>0</v>
      </c>
      <c r="AD70" s="9">
        <f t="shared" si="69"/>
        <v>0</v>
      </c>
      <c r="AE70" s="4">
        <v>56</v>
      </c>
      <c r="AF70" s="4">
        <f t="shared" si="80"/>
        <v>128.79999999999998</v>
      </c>
      <c r="AG70" s="9">
        <f t="shared" si="70"/>
        <v>12.371769312721987</v>
      </c>
      <c r="AH70" s="7">
        <v>0</v>
      </c>
      <c r="AI70" s="12">
        <f t="shared" si="81"/>
        <v>151.16875696619141</v>
      </c>
    </row>
    <row r="71" spans="1:36" x14ac:dyDescent="0.2">
      <c r="A71" s="5"/>
      <c r="B71" s="2" t="s">
        <v>47</v>
      </c>
      <c r="C71" s="3"/>
      <c r="D71" s="4">
        <v>98</v>
      </c>
      <c r="E71" s="4">
        <f t="shared" si="71"/>
        <v>225.39999999999998</v>
      </c>
      <c r="F71" s="9">
        <f t="shared" si="61"/>
        <v>21.65059629726348</v>
      </c>
      <c r="G71" s="4">
        <v>0</v>
      </c>
      <c r="H71" s="4">
        <f t="shared" si="72"/>
        <v>0</v>
      </c>
      <c r="I71" s="9">
        <f t="shared" si="62"/>
        <v>0</v>
      </c>
      <c r="J71" s="4">
        <v>154</v>
      </c>
      <c r="K71" s="4">
        <f t="shared" si="73"/>
        <v>192.5</v>
      </c>
      <c r="L71" s="9">
        <f t="shared" si="63"/>
        <v>18.490416092383409</v>
      </c>
      <c r="M71" s="4">
        <v>304</v>
      </c>
      <c r="N71" s="4">
        <f t="shared" si="74"/>
        <v>133</v>
      </c>
      <c r="O71" s="9">
        <f t="shared" si="64"/>
        <v>12.775196572919446</v>
      </c>
      <c r="P71" s="4">
        <v>134761</v>
      </c>
      <c r="Q71" s="4">
        <f t="shared" si="75"/>
        <v>1684.5125</v>
      </c>
      <c r="R71" s="9">
        <f t="shared" si="65"/>
        <v>161.80434824842084</v>
      </c>
      <c r="S71" s="4">
        <v>60</v>
      </c>
      <c r="T71" s="4">
        <f t="shared" si="76"/>
        <v>0.75</v>
      </c>
      <c r="U71" s="9">
        <f t="shared" si="66"/>
        <v>7.2040582178117166E-2</v>
      </c>
      <c r="V71" s="4">
        <v>0</v>
      </c>
      <c r="W71" s="4">
        <f t="shared" si="77"/>
        <v>0</v>
      </c>
      <c r="X71" s="9">
        <f t="shared" si="67"/>
        <v>0</v>
      </c>
      <c r="Y71" s="4">
        <v>0</v>
      </c>
      <c r="Z71" s="4">
        <f t="shared" si="78"/>
        <v>0</v>
      </c>
      <c r="AA71" s="9">
        <f t="shared" si="68"/>
        <v>0</v>
      </c>
      <c r="AB71" s="4">
        <v>0</v>
      </c>
      <c r="AC71" s="4">
        <f t="shared" si="79"/>
        <v>0</v>
      </c>
      <c r="AD71" s="9">
        <f t="shared" si="69"/>
        <v>0</v>
      </c>
      <c r="AE71" s="4">
        <v>112</v>
      </c>
      <c r="AF71" s="4">
        <f t="shared" si="80"/>
        <v>257.59999999999997</v>
      </c>
      <c r="AG71" s="9">
        <f t="shared" si="70"/>
        <v>24.743538625443975</v>
      </c>
      <c r="AH71" s="7">
        <v>0</v>
      </c>
      <c r="AI71" s="12">
        <f t="shared" si="81"/>
        <v>239.53613641860926</v>
      </c>
    </row>
    <row r="72" spans="1:36" x14ac:dyDescent="0.2">
      <c r="A72" s="5"/>
      <c r="B72" s="2" t="s">
        <v>76</v>
      </c>
      <c r="C72" s="3"/>
      <c r="D72" s="4">
        <v>82</v>
      </c>
      <c r="E72" s="4">
        <f t="shared" si="71"/>
        <v>188.6</v>
      </c>
      <c r="F72" s="9">
        <f t="shared" si="61"/>
        <v>18.115805065057199</v>
      </c>
      <c r="G72" s="4">
        <v>0</v>
      </c>
      <c r="H72" s="4">
        <f t="shared" si="72"/>
        <v>0</v>
      </c>
      <c r="I72" s="9">
        <f t="shared" si="62"/>
        <v>0</v>
      </c>
      <c r="J72" s="4">
        <v>236</v>
      </c>
      <c r="K72" s="4">
        <f t="shared" si="73"/>
        <v>295</v>
      </c>
      <c r="L72" s="9">
        <f t="shared" si="63"/>
        <v>28.335962323392753</v>
      </c>
      <c r="M72" s="4">
        <v>2325</v>
      </c>
      <c r="N72" s="4">
        <f t="shared" si="74"/>
        <v>1017.1875</v>
      </c>
      <c r="O72" s="9">
        <f t="shared" si="64"/>
        <v>97.705039579071411</v>
      </c>
      <c r="P72" s="4">
        <v>55671</v>
      </c>
      <c r="Q72" s="4">
        <f t="shared" si="75"/>
        <v>695.88750000000005</v>
      </c>
      <c r="R72" s="9">
        <f t="shared" si="65"/>
        <v>66.842854173966018</v>
      </c>
      <c r="S72" s="4">
        <v>206</v>
      </c>
      <c r="T72" s="4">
        <f t="shared" si="76"/>
        <v>2.5750000000000002</v>
      </c>
      <c r="U72" s="9">
        <f t="shared" si="66"/>
        <v>0.24733933214486895</v>
      </c>
      <c r="V72" s="4">
        <v>3</v>
      </c>
      <c r="W72" s="4">
        <f t="shared" si="77"/>
        <v>1.125</v>
      </c>
      <c r="X72" s="9">
        <f t="shared" si="67"/>
        <v>0.10806087326717576</v>
      </c>
      <c r="Y72" s="4">
        <v>4</v>
      </c>
      <c r="Z72" s="4">
        <f t="shared" si="78"/>
        <v>1.5</v>
      </c>
      <c r="AA72" s="9">
        <f t="shared" si="68"/>
        <v>0.14408116435623433</v>
      </c>
      <c r="AB72" s="4">
        <v>0</v>
      </c>
      <c r="AC72" s="4">
        <f t="shared" si="79"/>
        <v>0</v>
      </c>
      <c r="AD72" s="9">
        <f t="shared" si="69"/>
        <v>0</v>
      </c>
      <c r="AE72" s="4">
        <v>237</v>
      </c>
      <c r="AF72" s="4">
        <f t="shared" si="80"/>
        <v>545.09999999999991</v>
      </c>
      <c r="AG72" s="9">
        <f t="shared" si="70"/>
        <v>52.359095127055554</v>
      </c>
      <c r="AH72" s="7">
        <v>0</v>
      </c>
      <c r="AI72" s="12">
        <f t="shared" si="81"/>
        <v>263.85823763831115</v>
      </c>
    </row>
    <row r="73" spans="1:36" x14ac:dyDescent="0.2">
      <c r="A73" s="5"/>
      <c r="B73" s="2" t="s">
        <v>77</v>
      </c>
      <c r="C73" s="3"/>
      <c r="D73" s="4">
        <v>89</v>
      </c>
      <c r="E73" s="4">
        <f t="shared" si="71"/>
        <v>204.7</v>
      </c>
      <c r="F73" s="9">
        <f t="shared" si="61"/>
        <v>19.662276229147444</v>
      </c>
      <c r="G73" s="4">
        <v>50</v>
      </c>
      <c r="H73" s="4">
        <f t="shared" si="72"/>
        <v>114.99999999999999</v>
      </c>
      <c r="I73" s="9">
        <f t="shared" si="62"/>
        <v>11.046222600644631</v>
      </c>
      <c r="J73" s="4">
        <v>252</v>
      </c>
      <c r="K73" s="4">
        <f t="shared" si="73"/>
        <v>315</v>
      </c>
      <c r="L73" s="9">
        <f t="shared" si="63"/>
        <v>30.257044514809213</v>
      </c>
      <c r="M73" s="4">
        <v>6925</v>
      </c>
      <c r="N73" s="4">
        <f t="shared" si="74"/>
        <v>3029.6875</v>
      </c>
      <c r="O73" s="9">
        <f t="shared" si="64"/>
        <v>291.0139350903525</v>
      </c>
      <c r="P73" s="4">
        <v>63149</v>
      </c>
      <c r="Q73" s="4">
        <f t="shared" si="75"/>
        <v>789.36249999999995</v>
      </c>
      <c r="R73" s="9">
        <f t="shared" si="65"/>
        <v>75.821512066098691</v>
      </c>
      <c r="S73" s="4">
        <v>3724</v>
      </c>
      <c r="T73" s="4">
        <f t="shared" si="76"/>
        <v>46.55</v>
      </c>
      <c r="U73" s="9">
        <f t="shared" si="66"/>
        <v>4.4713188005218054</v>
      </c>
      <c r="V73" s="4">
        <v>82</v>
      </c>
      <c r="W73" s="4">
        <f t="shared" si="77"/>
        <v>30.75</v>
      </c>
      <c r="X73" s="9">
        <f t="shared" si="67"/>
        <v>2.9536638693028041</v>
      </c>
      <c r="Y73" s="4">
        <v>0</v>
      </c>
      <c r="Z73" s="4">
        <f t="shared" si="78"/>
        <v>0</v>
      </c>
      <c r="AA73" s="9">
        <f t="shared" si="68"/>
        <v>0</v>
      </c>
      <c r="AB73" s="4">
        <v>50</v>
      </c>
      <c r="AC73" s="4">
        <f t="shared" si="79"/>
        <v>0.13749999999999998</v>
      </c>
      <c r="AD73" s="9">
        <f t="shared" si="69"/>
        <v>1.3207440065988148E-2</v>
      </c>
      <c r="AE73" s="4">
        <v>269</v>
      </c>
      <c r="AF73" s="4">
        <f t="shared" si="80"/>
        <v>618.69999999999993</v>
      </c>
      <c r="AG73" s="9">
        <f t="shared" si="70"/>
        <v>59.428677591468116</v>
      </c>
      <c r="AH73" s="7">
        <v>0</v>
      </c>
      <c r="AI73" s="12">
        <f t="shared" si="81"/>
        <v>494.6678582024112</v>
      </c>
    </row>
    <row r="74" spans="1:36" x14ac:dyDescent="0.2">
      <c r="A74" s="5"/>
      <c r="B74" s="2" t="s">
        <v>78</v>
      </c>
      <c r="C74" s="3"/>
      <c r="D74" s="4">
        <v>687</v>
      </c>
      <c r="E74" s="4">
        <f t="shared" si="71"/>
        <v>1580.1</v>
      </c>
      <c r="F74" s="9">
        <f t="shared" si="61"/>
        <v>151.77509853285724</v>
      </c>
      <c r="G74" s="4">
        <v>3</v>
      </c>
      <c r="H74" s="4">
        <f t="shared" si="72"/>
        <v>6.8999999999999995</v>
      </c>
      <c r="I74" s="9">
        <f t="shared" si="62"/>
        <v>0.66277335603867804</v>
      </c>
      <c r="J74" s="4">
        <v>510</v>
      </c>
      <c r="K74" s="4">
        <f t="shared" si="73"/>
        <v>637.5</v>
      </c>
      <c r="L74" s="9">
        <f t="shared" si="63"/>
        <v>61.234494851399596</v>
      </c>
      <c r="M74" s="4">
        <v>5</v>
      </c>
      <c r="N74" s="4">
        <f t="shared" si="74"/>
        <v>2.1875</v>
      </c>
      <c r="O74" s="9">
        <f t="shared" si="64"/>
        <v>0.21011836468617509</v>
      </c>
      <c r="P74" s="4">
        <v>87161</v>
      </c>
      <c r="Q74" s="4">
        <f t="shared" si="75"/>
        <v>1089.5125</v>
      </c>
      <c r="R74" s="9">
        <f t="shared" si="65"/>
        <v>104.65215305378119</v>
      </c>
      <c r="S74" s="4">
        <v>1483</v>
      </c>
      <c r="T74" s="4">
        <f t="shared" si="76"/>
        <v>18.537500000000001</v>
      </c>
      <c r="U74" s="9">
        <f t="shared" si="66"/>
        <v>1.7806030561691295</v>
      </c>
      <c r="V74" s="4">
        <v>294</v>
      </c>
      <c r="W74" s="4">
        <f t="shared" si="77"/>
        <v>110.25</v>
      </c>
      <c r="X74" s="9">
        <f t="shared" si="67"/>
        <v>10.589965580183224</v>
      </c>
      <c r="Y74" s="4">
        <v>212</v>
      </c>
      <c r="Z74" s="4">
        <f t="shared" si="78"/>
        <v>79.5</v>
      </c>
      <c r="AA74" s="9">
        <f t="shared" si="68"/>
        <v>7.6363017108804199</v>
      </c>
      <c r="AB74" s="4">
        <v>0</v>
      </c>
      <c r="AC74" s="4">
        <f t="shared" si="79"/>
        <v>0</v>
      </c>
      <c r="AD74" s="9">
        <f t="shared" si="69"/>
        <v>0</v>
      </c>
      <c r="AE74" s="4">
        <v>1225</v>
      </c>
      <c r="AF74" s="4">
        <f t="shared" si="80"/>
        <v>2817.5</v>
      </c>
      <c r="AG74" s="9">
        <f t="shared" si="70"/>
        <v>270.63245371579353</v>
      </c>
      <c r="AH74" s="7">
        <v>0</v>
      </c>
      <c r="AI74" s="12">
        <f t="shared" si="81"/>
        <v>609.17396222178922</v>
      </c>
    </row>
    <row r="75" spans="1:36" x14ac:dyDescent="0.2">
      <c r="A75" s="5"/>
      <c r="B75" s="2" t="s">
        <v>79</v>
      </c>
      <c r="C75" s="3"/>
      <c r="D75" s="4">
        <v>195</v>
      </c>
      <c r="E75" s="4">
        <f t="shared" si="71"/>
        <v>448.49999999999994</v>
      </c>
      <c r="F75" s="9">
        <f t="shared" si="61"/>
        <v>43.080268142514065</v>
      </c>
      <c r="G75" s="4">
        <v>0</v>
      </c>
      <c r="H75" s="4">
        <f t="shared" si="72"/>
        <v>0</v>
      </c>
      <c r="I75" s="9">
        <f t="shared" si="62"/>
        <v>0</v>
      </c>
      <c r="J75" s="4">
        <v>105</v>
      </c>
      <c r="K75" s="4">
        <f t="shared" si="73"/>
        <v>131.25</v>
      </c>
      <c r="L75" s="9">
        <f t="shared" si="63"/>
        <v>12.607101881170506</v>
      </c>
      <c r="M75" s="4">
        <v>0</v>
      </c>
      <c r="N75" s="4">
        <f t="shared" si="74"/>
        <v>0</v>
      </c>
      <c r="O75" s="9">
        <f t="shared" si="64"/>
        <v>0</v>
      </c>
      <c r="P75" s="4">
        <v>6098</v>
      </c>
      <c r="Q75" s="4">
        <f t="shared" si="75"/>
        <v>76.224999999999994</v>
      </c>
      <c r="R75" s="9">
        <f t="shared" si="65"/>
        <v>7.3217245020359742</v>
      </c>
      <c r="S75" s="4">
        <v>1279</v>
      </c>
      <c r="T75" s="4">
        <f t="shared" si="76"/>
        <v>15.987500000000001</v>
      </c>
      <c r="U75" s="9">
        <f t="shared" si="66"/>
        <v>1.5356650767635311</v>
      </c>
      <c r="V75" s="4">
        <v>187</v>
      </c>
      <c r="W75" s="4">
        <f t="shared" si="77"/>
        <v>70.125</v>
      </c>
      <c r="X75" s="9">
        <f t="shared" si="67"/>
        <v>6.7357944336539557</v>
      </c>
      <c r="Y75" s="4">
        <v>0</v>
      </c>
      <c r="Z75" s="4">
        <f t="shared" si="78"/>
        <v>0</v>
      </c>
      <c r="AA75" s="9">
        <f t="shared" si="68"/>
        <v>0</v>
      </c>
      <c r="AB75" s="4">
        <v>0</v>
      </c>
      <c r="AC75" s="4">
        <f t="shared" si="79"/>
        <v>0</v>
      </c>
      <c r="AD75" s="9">
        <f t="shared" si="69"/>
        <v>0</v>
      </c>
      <c r="AE75" s="4">
        <v>113</v>
      </c>
      <c r="AF75" s="4">
        <f t="shared" si="80"/>
        <v>259.89999999999998</v>
      </c>
      <c r="AG75" s="9">
        <f t="shared" si="70"/>
        <v>24.96446307745687</v>
      </c>
      <c r="AH75" s="7">
        <v>0</v>
      </c>
      <c r="AI75" s="12">
        <f t="shared" si="81"/>
        <v>96.245017113594898</v>
      </c>
    </row>
    <row r="76" spans="1:36" x14ac:dyDescent="0.2">
      <c r="A76" s="5"/>
      <c r="B76" s="2" t="s">
        <v>80</v>
      </c>
      <c r="C76" s="3"/>
      <c r="D76" s="4">
        <v>115</v>
      </c>
      <c r="E76" s="4">
        <f t="shared" si="71"/>
        <v>264.5</v>
      </c>
      <c r="F76" s="9">
        <f t="shared" si="61"/>
        <v>25.406311981482656</v>
      </c>
      <c r="G76" s="4">
        <v>0</v>
      </c>
      <c r="H76" s="4">
        <f t="shared" si="72"/>
        <v>0</v>
      </c>
      <c r="I76" s="9">
        <f t="shared" si="62"/>
        <v>0</v>
      </c>
      <c r="J76" s="4">
        <v>56</v>
      </c>
      <c r="K76" s="4">
        <f t="shared" si="73"/>
        <v>70</v>
      </c>
      <c r="L76" s="9">
        <f t="shared" si="63"/>
        <v>6.7237876699576029</v>
      </c>
      <c r="M76" s="4">
        <v>509</v>
      </c>
      <c r="N76" s="4">
        <f t="shared" si="74"/>
        <v>222.6875</v>
      </c>
      <c r="O76" s="9">
        <f t="shared" si="64"/>
        <v>21.390049525052625</v>
      </c>
      <c r="P76" s="4">
        <v>4939</v>
      </c>
      <c r="Q76" s="4">
        <f t="shared" si="75"/>
        <v>61.737499999999997</v>
      </c>
      <c r="R76" s="9">
        <f t="shared" si="65"/>
        <v>5.9301405896286781</v>
      </c>
      <c r="S76" s="4">
        <v>1601</v>
      </c>
      <c r="T76" s="4">
        <f t="shared" si="76"/>
        <v>20.012499999999999</v>
      </c>
      <c r="U76" s="9">
        <f t="shared" si="66"/>
        <v>1.9222828677860933</v>
      </c>
      <c r="V76" s="4">
        <v>21</v>
      </c>
      <c r="W76" s="4">
        <f t="shared" si="77"/>
        <v>7.875</v>
      </c>
      <c r="X76" s="9">
        <f t="shared" si="67"/>
        <v>0.75642611287023021</v>
      </c>
      <c r="Y76" s="4">
        <v>8</v>
      </c>
      <c r="Z76" s="4">
        <f t="shared" si="78"/>
        <v>3</v>
      </c>
      <c r="AA76" s="9">
        <f t="shared" si="68"/>
        <v>0.28816232871246866</v>
      </c>
      <c r="AB76" s="4">
        <v>0</v>
      </c>
      <c r="AC76" s="4">
        <f t="shared" si="79"/>
        <v>0</v>
      </c>
      <c r="AD76" s="9">
        <f t="shared" si="69"/>
        <v>0</v>
      </c>
      <c r="AE76" s="4">
        <v>107</v>
      </c>
      <c r="AF76" s="4">
        <f t="shared" si="80"/>
        <v>246.1</v>
      </c>
      <c r="AG76" s="9">
        <f t="shared" si="70"/>
        <v>23.638916365379515</v>
      </c>
      <c r="AH76" s="7">
        <v>0</v>
      </c>
      <c r="AI76" s="12">
        <f t="shared" si="81"/>
        <v>86.056077440869871</v>
      </c>
    </row>
    <row r="77" spans="1:36" x14ac:dyDescent="0.2">
      <c r="A77" s="5"/>
      <c r="B77" s="2" t="s">
        <v>81</v>
      </c>
      <c r="C77" s="3"/>
      <c r="D77" s="4">
        <v>127</v>
      </c>
      <c r="E77" s="4">
        <f t="shared" si="71"/>
        <v>292.09999999999997</v>
      </c>
      <c r="F77" s="9">
        <f t="shared" si="61"/>
        <v>28.057405405637365</v>
      </c>
      <c r="G77" s="4">
        <v>0</v>
      </c>
      <c r="H77" s="4">
        <f t="shared" si="72"/>
        <v>0</v>
      </c>
      <c r="I77" s="9">
        <f t="shared" si="62"/>
        <v>0</v>
      </c>
      <c r="J77" s="4">
        <v>0</v>
      </c>
      <c r="K77" s="4">
        <f t="shared" si="73"/>
        <v>0</v>
      </c>
      <c r="L77" s="9">
        <f t="shared" si="63"/>
        <v>0</v>
      </c>
      <c r="M77" s="4">
        <v>0</v>
      </c>
      <c r="N77" s="4">
        <f t="shared" si="74"/>
        <v>0</v>
      </c>
      <c r="O77" s="9">
        <f t="shared" si="64"/>
        <v>0</v>
      </c>
      <c r="P77" s="4">
        <v>120208</v>
      </c>
      <c r="Q77" s="4">
        <f t="shared" si="75"/>
        <v>1502.6</v>
      </c>
      <c r="R77" s="9">
        <f t="shared" si="65"/>
        <v>144.33090504111848</v>
      </c>
      <c r="S77" s="4">
        <v>10</v>
      </c>
      <c r="T77" s="4">
        <f t="shared" si="76"/>
        <v>0.125</v>
      </c>
      <c r="U77" s="9">
        <f t="shared" si="66"/>
        <v>1.2006763696352863E-2</v>
      </c>
      <c r="V77" s="4">
        <v>0</v>
      </c>
      <c r="W77" s="4">
        <f t="shared" si="77"/>
        <v>0</v>
      </c>
      <c r="X77" s="9">
        <f t="shared" si="67"/>
        <v>0</v>
      </c>
      <c r="Y77" s="4">
        <v>0</v>
      </c>
      <c r="Z77" s="4">
        <f t="shared" si="78"/>
        <v>0</v>
      </c>
      <c r="AA77" s="9">
        <f t="shared" si="68"/>
        <v>0</v>
      </c>
      <c r="AB77" s="4">
        <v>0</v>
      </c>
      <c r="AC77" s="4">
        <f t="shared" si="79"/>
        <v>0</v>
      </c>
      <c r="AD77" s="9">
        <f t="shared" si="69"/>
        <v>0</v>
      </c>
      <c r="AE77" s="4">
        <v>12</v>
      </c>
      <c r="AF77" s="4">
        <f t="shared" si="80"/>
        <v>27.599999999999998</v>
      </c>
      <c r="AG77" s="9">
        <f t="shared" si="70"/>
        <v>2.6510934241547122</v>
      </c>
      <c r="AH77" s="7">
        <v>0</v>
      </c>
      <c r="AI77" s="12">
        <f t="shared" si="81"/>
        <v>175.0514106346069</v>
      </c>
    </row>
    <row r="78" spans="1:36" x14ac:dyDescent="0.2">
      <c r="A78" s="5"/>
      <c r="B78" s="2" t="s">
        <v>82</v>
      </c>
      <c r="C78" s="3"/>
      <c r="D78" s="4">
        <v>77</v>
      </c>
      <c r="E78" s="4">
        <f t="shared" si="71"/>
        <v>177.1</v>
      </c>
      <c r="F78" s="9">
        <f t="shared" si="61"/>
        <v>17.011182804992735</v>
      </c>
      <c r="G78" s="4">
        <v>0</v>
      </c>
      <c r="H78" s="4">
        <f t="shared" si="72"/>
        <v>0</v>
      </c>
      <c r="I78" s="9">
        <f t="shared" si="62"/>
        <v>0</v>
      </c>
      <c r="J78" s="4">
        <v>1</v>
      </c>
      <c r="K78" s="4">
        <f t="shared" si="73"/>
        <v>1.25</v>
      </c>
      <c r="L78" s="9">
        <f t="shared" si="63"/>
        <v>0.12006763696352862</v>
      </c>
      <c r="M78" s="4">
        <v>0</v>
      </c>
      <c r="N78" s="4">
        <f t="shared" si="74"/>
        <v>0</v>
      </c>
      <c r="O78" s="9">
        <f t="shared" si="64"/>
        <v>0</v>
      </c>
      <c r="P78" s="4">
        <v>1889</v>
      </c>
      <c r="Q78" s="4">
        <f t="shared" si="75"/>
        <v>23.612500000000001</v>
      </c>
      <c r="R78" s="9">
        <f t="shared" si="65"/>
        <v>2.2680776622410557</v>
      </c>
      <c r="S78" s="4">
        <v>0</v>
      </c>
      <c r="T78" s="4">
        <f t="shared" si="76"/>
        <v>0</v>
      </c>
      <c r="U78" s="9">
        <f t="shared" si="66"/>
        <v>0</v>
      </c>
      <c r="V78" s="4">
        <v>0</v>
      </c>
      <c r="W78" s="4">
        <f t="shared" si="77"/>
        <v>0</v>
      </c>
      <c r="X78" s="9">
        <f t="shared" si="67"/>
        <v>0</v>
      </c>
      <c r="Y78" s="4">
        <v>0</v>
      </c>
      <c r="Z78" s="4">
        <f t="shared" si="78"/>
        <v>0</v>
      </c>
      <c r="AA78" s="9">
        <f t="shared" si="68"/>
        <v>0</v>
      </c>
      <c r="AB78" s="4">
        <v>0</v>
      </c>
      <c r="AC78" s="4">
        <f t="shared" si="79"/>
        <v>0</v>
      </c>
      <c r="AD78" s="9">
        <f t="shared" si="69"/>
        <v>0</v>
      </c>
      <c r="AE78" s="4">
        <v>29</v>
      </c>
      <c r="AF78" s="4">
        <f t="shared" si="80"/>
        <v>66.699999999999989</v>
      </c>
      <c r="AG78" s="9">
        <f t="shared" si="70"/>
        <v>6.4068091083738858</v>
      </c>
      <c r="AH78" s="7">
        <v>0</v>
      </c>
      <c r="AI78" s="12">
        <f t="shared" si="81"/>
        <v>25.806137212571205</v>
      </c>
    </row>
    <row r="79" spans="1:36" x14ac:dyDescent="0.2">
      <c r="A79" s="5"/>
      <c r="B79" s="2" t="s">
        <v>83</v>
      </c>
      <c r="C79" s="3"/>
      <c r="D79" s="4">
        <v>106</v>
      </c>
      <c r="E79" s="4">
        <f t="shared" si="71"/>
        <v>243.79999999999998</v>
      </c>
      <c r="F79" s="9">
        <f t="shared" si="61"/>
        <v>23.417991913366624</v>
      </c>
      <c r="G79" s="4">
        <v>0</v>
      </c>
      <c r="H79" s="4">
        <f t="shared" si="72"/>
        <v>0</v>
      </c>
      <c r="I79" s="9">
        <f t="shared" si="62"/>
        <v>0</v>
      </c>
      <c r="J79" s="4">
        <v>87</v>
      </c>
      <c r="K79" s="4">
        <f t="shared" si="73"/>
        <v>108.75</v>
      </c>
      <c r="L79" s="9">
        <f t="shared" si="63"/>
        <v>10.445884415826988</v>
      </c>
      <c r="M79" s="4">
        <v>0</v>
      </c>
      <c r="N79" s="4">
        <f t="shared" si="74"/>
        <v>0</v>
      </c>
      <c r="O79" s="9">
        <f t="shared" si="64"/>
        <v>0</v>
      </c>
      <c r="P79" s="4">
        <v>19622</v>
      </c>
      <c r="Q79" s="4">
        <f t="shared" si="75"/>
        <v>245.27500000000001</v>
      </c>
      <c r="R79" s="9">
        <f t="shared" si="65"/>
        <v>23.559671724983584</v>
      </c>
      <c r="S79" s="4">
        <v>629</v>
      </c>
      <c r="T79" s="4">
        <f t="shared" si="76"/>
        <v>7.8624999999999998</v>
      </c>
      <c r="U79" s="9">
        <f t="shared" si="66"/>
        <v>0.75522543650059493</v>
      </c>
      <c r="V79" s="4">
        <v>4</v>
      </c>
      <c r="W79" s="4">
        <f t="shared" si="77"/>
        <v>1.5</v>
      </c>
      <c r="X79" s="9">
        <f t="shared" si="67"/>
        <v>0.14408116435623433</v>
      </c>
      <c r="Y79" s="4">
        <v>2</v>
      </c>
      <c r="Z79" s="4">
        <f t="shared" si="78"/>
        <v>0.75</v>
      </c>
      <c r="AA79" s="9">
        <f t="shared" si="68"/>
        <v>7.2040582178117166E-2</v>
      </c>
      <c r="AB79" s="4">
        <v>0</v>
      </c>
      <c r="AC79" s="4">
        <f t="shared" si="79"/>
        <v>0</v>
      </c>
      <c r="AD79" s="9">
        <f t="shared" si="69"/>
        <v>0</v>
      </c>
      <c r="AE79" s="4">
        <v>266</v>
      </c>
      <c r="AF79" s="4">
        <f t="shared" si="80"/>
        <v>611.79999999999995</v>
      </c>
      <c r="AG79" s="9">
        <f t="shared" si="70"/>
        <v>58.765904235429446</v>
      </c>
      <c r="AH79" s="7">
        <v>0</v>
      </c>
      <c r="AI79" s="12">
        <f t="shared" si="81"/>
        <v>117.1607994726416</v>
      </c>
      <c r="AJ79" s="23">
        <f>SUM(E60:E79,H60:H79,K60:K79,N60:N79,Q60:Q79,T60:T79,W60:W79,Z60:Z79,AC60:AC79,AF60:AF79)</f>
        <v>100193.73500000006</v>
      </c>
    </row>
    <row r="80" spans="1:36" x14ac:dyDescent="0.2">
      <c r="A80" s="16" t="s">
        <v>84</v>
      </c>
      <c r="B80" s="17" t="s">
        <v>13</v>
      </c>
      <c r="C80" s="17"/>
      <c r="D80" s="18">
        <v>1112</v>
      </c>
      <c r="E80" s="18">
        <f t="shared" si="71"/>
        <v>2557.6</v>
      </c>
      <c r="F80" s="19">
        <f>(E80/$AJ$88)*$H$116</f>
        <v>66.305757243679281</v>
      </c>
      <c r="G80" s="18">
        <v>41</v>
      </c>
      <c r="H80" s="18">
        <f t="shared" si="72"/>
        <v>94.3</v>
      </c>
      <c r="I80" s="19">
        <f>(H80/$AJ$88)*$H$116</f>
        <v>2.4447266609629952</v>
      </c>
      <c r="J80" s="18">
        <v>308</v>
      </c>
      <c r="K80" s="18">
        <f t="shared" si="73"/>
        <v>385</v>
      </c>
      <c r="L80" s="19">
        <f>(K80/$AJ$88)*$H$116</f>
        <v>9.9811215744512527</v>
      </c>
      <c r="M80" s="18">
        <v>13989</v>
      </c>
      <c r="N80" s="18">
        <f t="shared" si="74"/>
        <v>6120.1875</v>
      </c>
      <c r="O80" s="19">
        <f>(N80/$AJ$88)*$H$116</f>
        <v>158.66580648295295</v>
      </c>
      <c r="P80" s="18">
        <v>3749994</v>
      </c>
      <c r="Q80" s="18">
        <f t="shared" si="75"/>
        <v>46874.925000000003</v>
      </c>
      <c r="R80" s="19">
        <f>(Q80/$AJ$88)*$H$116</f>
        <v>1215.2320135539856</v>
      </c>
      <c r="S80" s="18">
        <v>2608</v>
      </c>
      <c r="T80" s="18">
        <f t="shared" si="76"/>
        <v>32.6</v>
      </c>
      <c r="U80" s="19">
        <f>(T80/$AJ$88)*$H$116</f>
        <v>0.84515470994054775</v>
      </c>
      <c r="V80" s="18">
        <v>638</v>
      </c>
      <c r="W80" s="18">
        <f t="shared" si="77"/>
        <v>239.25</v>
      </c>
      <c r="X80" s="19">
        <f>(W80/$AJ$88)*$H$116</f>
        <v>6.2025541212661359</v>
      </c>
      <c r="Y80" s="18">
        <v>71</v>
      </c>
      <c r="Z80" s="18">
        <f t="shared" si="78"/>
        <v>26.625</v>
      </c>
      <c r="AA80" s="19">
        <f>(Z80/$AJ$88)*$H$116</f>
        <v>0.69025288810328478</v>
      </c>
      <c r="AB80" s="18">
        <v>0</v>
      </c>
      <c r="AC80" s="18">
        <f t="shared" si="79"/>
        <v>0</v>
      </c>
      <c r="AD80" s="19">
        <f>(AC80/$AJ$88)*$H$116</f>
        <v>0</v>
      </c>
      <c r="AE80" s="18">
        <v>2919</v>
      </c>
      <c r="AF80" s="18">
        <f t="shared" si="80"/>
        <v>6713.7</v>
      </c>
      <c r="AG80" s="19">
        <f>(AF80/$AJ$88)*$H$116</f>
        <v>174.05261276465814</v>
      </c>
      <c r="AH80" s="18">
        <v>0</v>
      </c>
      <c r="AI80" s="19">
        <f t="shared" si="81"/>
        <v>1634.4199999999998</v>
      </c>
    </row>
    <row r="81" spans="1:36" x14ac:dyDescent="0.2">
      <c r="A81" s="5"/>
      <c r="B81" s="2" t="s">
        <v>84</v>
      </c>
      <c r="C81" s="3"/>
      <c r="D81" s="4">
        <v>0</v>
      </c>
      <c r="E81" s="4">
        <f t="shared" si="71"/>
        <v>0</v>
      </c>
      <c r="F81" s="9">
        <f>(E81/$AJ$88)*$H$116</f>
        <v>0</v>
      </c>
      <c r="G81" s="4">
        <v>0</v>
      </c>
      <c r="H81" s="4">
        <f t="shared" si="72"/>
        <v>0</v>
      </c>
      <c r="I81" s="9">
        <f>(H81/$AJ$88)*$H$116</f>
        <v>0</v>
      </c>
      <c r="J81" s="4">
        <v>0</v>
      </c>
      <c r="K81" s="4">
        <f t="shared" si="73"/>
        <v>0</v>
      </c>
      <c r="L81" s="9">
        <f>(K81/$AJ$88)*$H$116</f>
        <v>0</v>
      </c>
      <c r="M81" s="4">
        <v>0</v>
      </c>
      <c r="N81" s="4">
        <f t="shared" si="74"/>
        <v>0</v>
      </c>
      <c r="O81" s="9">
        <f>(N81/$AJ$88)*$H$116</f>
        <v>0</v>
      </c>
      <c r="P81" s="4">
        <v>1041</v>
      </c>
      <c r="Q81" s="4">
        <f t="shared" si="75"/>
        <v>13.012499999999999</v>
      </c>
      <c r="R81" s="9">
        <f>(Q81/$AJ$88)*$H$116</f>
        <v>0.3373489467209011</v>
      </c>
      <c r="S81" s="4">
        <v>0</v>
      </c>
      <c r="T81" s="4">
        <f t="shared" si="76"/>
        <v>0</v>
      </c>
      <c r="U81" s="9">
        <f>(T81/$AJ$88)*$H$116</f>
        <v>0</v>
      </c>
      <c r="V81" s="4">
        <v>0</v>
      </c>
      <c r="W81" s="4">
        <f t="shared" si="77"/>
        <v>0</v>
      </c>
      <c r="X81" s="9">
        <f>(W81/$AJ$88)*$H$116</f>
        <v>0</v>
      </c>
      <c r="Y81" s="4">
        <v>0</v>
      </c>
      <c r="Z81" s="4">
        <f t="shared" si="78"/>
        <v>0</v>
      </c>
      <c r="AA81" s="9">
        <f>(Z81/$AJ$88)*$H$116</f>
        <v>0</v>
      </c>
      <c r="AB81" s="4">
        <v>0</v>
      </c>
      <c r="AC81" s="4">
        <f t="shared" si="79"/>
        <v>0</v>
      </c>
      <c r="AD81" s="9">
        <f>(AC81/$AJ$88)*$H$116</f>
        <v>0</v>
      </c>
      <c r="AE81" s="4">
        <v>57</v>
      </c>
      <c r="AF81" s="4">
        <f t="shared" si="80"/>
        <v>131.1</v>
      </c>
      <c r="AG81" s="9">
        <f>(AF81/$AJ$88)*$H$116</f>
        <v>3.3987663335339202</v>
      </c>
      <c r="AH81" s="7">
        <v>0</v>
      </c>
      <c r="AI81" s="12">
        <f t="shared" si="81"/>
        <v>3.7361152802548214</v>
      </c>
    </row>
    <row r="82" spans="1:36" x14ac:dyDescent="0.2">
      <c r="A82" s="5"/>
      <c r="B82" s="2" t="s">
        <v>85</v>
      </c>
      <c r="C82" s="3"/>
      <c r="D82" s="4">
        <v>82</v>
      </c>
      <c r="E82" s="4">
        <f t="shared" si="71"/>
        <v>188.6</v>
      </c>
      <c r="F82" s="9">
        <f t="shared" ref="F82:F88" si="82">(E82/$AJ$88)*$H$116</f>
        <v>4.8894533219259904</v>
      </c>
      <c r="G82" s="4">
        <v>0</v>
      </c>
      <c r="H82" s="4">
        <f t="shared" si="72"/>
        <v>0</v>
      </c>
      <c r="I82" s="9">
        <f t="shared" ref="I82:I88" si="83">(H82/$AJ$88)*$H$116</f>
        <v>0</v>
      </c>
      <c r="J82" s="4">
        <v>26</v>
      </c>
      <c r="K82" s="4">
        <f t="shared" si="73"/>
        <v>32.5</v>
      </c>
      <c r="L82" s="9">
        <f t="shared" ref="L82:L88" si="84">(K82/$AJ$88)*$H$116</f>
        <v>0.84256221083030047</v>
      </c>
      <c r="M82" s="4">
        <v>100</v>
      </c>
      <c r="N82" s="4">
        <f t="shared" si="74"/>
        <v>43.75</v>
      </c>
      <c r="O82" s="9">
        <f t="shared" ref="O82:O88" si="85">(N82/$AJ$88)*$H$116</f>
        <v>1.1342183607330969</v>
      </c>
      <c r="P82" s="4">
        <v>101769</v>
      </c>
      <c r="Q82" s="4">
        <f t="shared" si="75"/>
        <v>1272.1125</v>
      </c>
      <c r="R82" s="9">
        <f t="shared" ref="R82:R88" si="86">(Q82/$AJ$88)*$H$116</f>
        <v>32.979505243841864</v>
      </c>
      <c r="S82" s="4">
        <v>0</v>
      </c>
      <c r="T82" s="4">
        <f t="shared" si="76"/>
        <v>0</v>
      </c>
      <c r="U82" s="9">
        <f t="shared" ref="U82:U88" si="87">(T82/$AJ$88)*$H$116</f>
        <v>0</v>
      </c>
      <c r="V82" s="4">
        <v>143</v>
      </c>
      <c r="W82" s="4">
        <f t="shared" si="77"/>
        <v>53.625</v>
      </c>
      <c r="X82" s="9">
        <f t="shared" ref="X82:X88" si="88">(W82/$AJ$88)*$H$116</f>
        <v>1.390227647869996</v>
      </c>
      <c r="Y82" s="4">
        <v>25</v>
      </c>
      <c r="Z82" s="4">
        <f t="shared" si="78"/>
        <v>9.375</v>
      </c>
      <c r="AA82" s="9">
        <f t="shared" ref="AA82:AA88" si="89">(Z82/$AJ$88)*$H$116</f>
        <v>0.24304679158566361</v>
      </c>
      <c r="AB82" s="4">
        <v>0</v>
      </c>
      <c r="AC82" s="4">
        <f t="shared" si="79"/>
        <v>0</v>
      </c>
      <c r="AD82" s="9">
        <f t="shared" ref="AD82:AD88" si="90">(AC82/$AJ$88)*$H$116</f>
        <v>0</v>
      </c>
      <c r="AE82" s="4">
        <v>206</v>
      </c>
      <c r="AF82" s="4">
        <f t="shared" si="80"/>
        <v>473.79999999999995</v>
      </c>
      <c r="AG82" s="9">
        <f t="shared" ref="AG82:AG88" si="91">(AF82/$AJ$88)*$H$116</f>
        <v>12.283260784350658</v>
      </c>
      <c r="AH82" s="7">
        <v>0</v>
      </c>
      <c r="AI82" s="12">
        <f t="shared" si="81"/>
        <v>53.762274361137571</v>
      </c>
    </row>
    <row r="83" spans="1:36" x14ac:dyDescent="0.2">
      <c r="A83" s="5"/>
      <c r="B83" s="2" t="s">
        <v>86</v>
      </c>
      <c r="C83" s="3"/>
      <c r="D83" s="4">
        <v>32</v>
      </c>
      <c r="E83" s="4">
        <f t="shared" si="71"/>
        <v>73.599999999999994</v>
      </c>
      <c r="F83" s="9">
        <f t="shared" si="82"/>
        <v>1.9080793451418501</v>
      </c>
      <c r="G83" s="4">
        <v>0</v>
      </c>
      <c r="H83" s="4">
        <f t="shared" si="72"/>
        <v>0</v>
      </c>
      <c r="I83" s="9">
        <f t="shared" si="83"/>
        <v>0</v>
      </c>
      <c r="J83" s="4">
        <v>0</v>
      </c>
      <c r="K83" s="4">
        <f t="shared" si="73"/>
        <v>0</v>
      </c>
      <c r="L83" s="9">
        <f t="shared" si="84"/>
        <v>0</v>
      </c>
      <c r="M83" s="4">
        <v>0</v>
      </c>
      <c r="N83" s="4">
        <f t="shared" si="74"/>
        <v>0</v>
      </c>
      <c r="O83" s="9">
        <f t="shared" si="85"/>
        <v>0</v>
      </c>
      <c r="P83" s="4">
        <v>2821</v>
      </c>
      <c r="Q83" s="4">
        <f t="shared" si="75"/>
        <v>35.262500000000003</v>
      </c>
      <c r="R83" s="9">
        <f t="shared" si="86"/>
        <v>0.9141799987508763</v>
      </c>
      <c r="S83" s="4">
        <v>0</v>
      </c>
      <c r="T83" s="4">
        <f t="shared" si="76"/>
        <v>0</v>
      </c>
      <c r="U83" s="9">
        <f t="shared" si="87"/>
        <v>0</v>
      </c>
      <c r="V83" s="4">
        <v>0</v>
      </c>
      <c r="W83" s="4">
        <f t="shared" si="77"/>
        <v>0</v>
      </c>
      <c r="X83" s="9">
        <f t="shared" si="88"/>
        <v>0</v>
      </c>
      <c r="Y83" s="4">
        <v>0</v>
      </c>
      <c r="Z83" s="4">
        <f t="shared" si="78"/>
        <v>0</v>
      </c>
      <c r="AA83" s="9">
        <f t="shared" si="89"/>
        <v>0</v>
      </c>
      <c r="AB83" s="4">
        <v>0</v>
      </c>
      <c r="AC83" s="4">
        <f t="shared" si="79"/>
        <v>0</v>
      </c>
      <c r="AD83" s="9">
        <f t="shared" si="90"/>
        <v>0</v>
      </c>
      <c r="AE83" s="4">
        <v>17</v>
      </c>
      <c r="AF83" s="4">
        <f t="shared" si="80"/>
        <v>39.099999999999994</v>
      </c>
      <c r="AG83" s="9">
        <f t="shared" si="91"/>
        <v>1.0136671521066076</v>
      </c>
      <c r="AH83" s="7">
        <v>0</v>
      </c>
      <c r="AI83" s="12">
        <f t="shared" si="81"/>
        <v>3.8359264959993342</v>
      </c>
    </row>
    <row r="84" spans="1:36" x14ac:dyDescent="0.2">
      <c r="A84" s="5"/>
      <c r="B84" s="2" t="s">
        <v>87</v>
      </c>
      <c r="C84" s="3"/>
      <c r="D84" s="4">
        <v>516</v>
      </c>
      <c r="E84" s="4">
        <f t="shared" si="71"/>
        <v>1186.8</v>
      </c>
      <c r="F84" s="9">
        <f t="shared" si="82"/>
        <v>30.767779440412326</v>
      </c>
      <c r="G84" s="4">
        <v>0</v>
      </c>
      <c r="H84" s="4">
        <f t="shared" si="72"/>
        <v>0</v>
      </c>
      <c r="I84" s="9">
        <f t="shared" si="83"/>
        <v>0</v>
      </c>
      <c r="J84" s="4">
        <v>71</v>
      </c>
      <c r="K84" s="4">
        <f t="shared" si="73"/>
        <v>88.75</v>
      </c>
      <c r="L84" s="9">
        <f t="shared" si="84"/>
        <v>2.3008429603442822</v>
      </c>
      <c r="M84" s="4">
        <v>8688</v>
      </c>
      <c r="N84" s="4">
        <f t="shared" si="74"/>
        <v>3801</v>
      </c>
      <c r="O84" s="9">
        <f t="shared" si="85"/>
        <v>98.540891180491471</v>
      </c>
      <c r="P84" s="4">
        <v>253844</v>
      </c>
      <c r="Q84" s="4">
        <f t="shared" si="75"/>
        <v>3173.05</v>
      </c>
      <c r="R84" s="9">
        <f t="shared" si="86"/>
        <v>82.261293017694939</v>
      </c>
      <c r="S84" s="4">
        <v>1161</v>
      </c>
      <c r="T84" s="4">
        <f t="shared" si="76"/>
        <v>14.512499999999999</v>
      </c>
      <c r="U84" s="9">
        <f t="shared" si="87"/>
        <v>0.37623643337460727</v>
      </c>
      <c r="V84" s="4">
        <v>5</v>
      </c>
      <c r="W84" s="4">
        <f t="shared" si="77"/>
        <v>1.875</v>
      </c>
      <c r="X84" s="9">
        <f t="shared" si="88"/>
        <v>4.8609358317132728E-2</v>
      </c>
      <c r="Y84" s="4">
        <v>35</v>
      </c>
      <c r="Z84" s="4">
        <f t="shared" si="78"/>
        <v>13.125</v>
      </c>
      <c r="AA84" s="9">
        <f t="shared" si="89"/>
        <v>0.34026550821992907</v>
      </c>
      <c r="AB84" s="4">
        <v>0</v>
      </c>
      <c r="AC84" s="4">
        <f t="shared" si="79"/>
        <v>0</v>
      </c>
      <c r="AD84" s="9">
        <f t="shared" si="90"/>
        <v>0</v>
      </c>
      <c r="AE84" s="4">
        <v>399</v>
      </c>
      <c r="AF84" s="4">
        <f t="shared" si="80"/>
        <v>917.69999999999993</v>
      </c>
      <c r="AG84" s="9">
        <f t="shared" si="91"/>
        <v>23.791364334737441</v>
      </c>
      <c r="AH84" s="7">
        <v>0</v>
      </c>
      <c r="AI84" s="12">
        <f t="shared" si="81"/>
        <v>238.42728223359214</v>
      </c>
    </row>
    <row r="85" spans="1:36" x14ac:dyDescent="0.2">
      <c r="A85" s="5"/>
      <c r="B85" s="2" t="s">
        <v>88</v>
      </c>
      <c r="C85" s="3"/>
      <c r="D85" s="4">
        <v>76</v>
      </c>
      <c r="E85" s="4">
        <f t="shared" si="71"/>
        <v>174.79999999999998</v>
      </c>
      <c r="F85" s="9">
        <f t="shared" si="82"/>
        <v>4.531688444711893</v>
      </c>
      <c r="G85" s="4">
        <v>0</v>
      </c>
      <c r="H85" s="4">
        <f t="shared" si="72"/>
        <v>0</v>
      </c>
      <c r="I85" s="9">
        <f t="shared" si="83"/>
        <v>0</v>
      </c>
      <c r="J85" s="4">
        <v>74</v>
      </c>
      <c r="K85" s="4">
        <f t="shared" si="73"/>
        <v>92.5</v>
      </c>
      <c r="L85" s="9">
        <f t="shared" si="84"/>
        <v>2.3980616769785477</v>
      </c>
      <c r="M85" s="4">
        <v>3420</v>
      </c>
      <c r="N85" s="4">
        <f t="shared" si="74"/>
        <v>1496.25</v>
      </c>
      <c r="O85" s="9">
        <f t="shared" si="85"/>
        <v>38.79026793707191</v>
      </c>
      <c r="P85" s="4">
        <v>101544</v>
      </c>
      <c r="Q85" s="4">
        <f t="shared" si="75"/>
        <v>1269.3</v>
      </c>
      <c r="R85" s="9">
        <f t="shared" si="86"/>
        <v>32.906591206366173</v>
      </c>
      <c r="S85" s="4">
        <v>574</v>
      </c>
      <c r="T85" s="4">
        <f t="shared" si="76"/>
        <v>7.1749999999999998</v>
      </c>
      <c r="U85" s="9">
        <f t="shared" si="87"/>
        <v>0.18601181116022789</v>
      </c>
      <c r="V85" s="4">
        <v>0</v>
      </c>
      <c r="W85" s="4">
        <f t="shared" si="77"/>
        <v>0</v>
      </c>
      <c r="X85" s="9">
        <f t="shared" si="88"/>
        <v>0</v>
      </c>
      <c r="Y85" s="4">
        <v>0</v>
      </c>
      <c r="Z85" s="4">
        <f t="shared" si="78"/>
        <v>0</v>
      </c>
      <c r="AA85" s="9">
        <f t="shared" si="89"/>
        <v>0</v>
      </c>
      <c r="AB85" s="4">
        <v>0</v>
      </c>
      <c r="AC85" s="4">
        <f t="shared" si="79"/>
        <v>0</v>
      </c>
      <c r="AD85" s="9">
        <f t="shared" si="90"/>
        <v>0</v>
      </c>
      <c r="AE85" s="4">
        <v>147</v>
      </c>
      <c r="AF85" s="4">
        <f t="shared" si="80"/>
        <v>338.09999999999997</v>
      </c>
      <c r="AG85" s="9">
        <f t="shared" si="91"/>
        <v>8.7652394917453726</v>
      </c>
      <c r="AH85" s="7">
        <v>0</v>
      </c>
      <c r="AI85" s="12">
        <f t="shared" si="81"/>
        <v>87.577860568034126</v>
      </c>
    </row>
    <row r="86" spans="1:36" x14ac:dyDescent="0.2">
      <c r="A86" s="5"/>
      <c r="B86" s="2" t="s">
        <v>89</v>
      </c>
      <c r="C86" s="3"/>
      <c r="D86" s="4">
        <v>28</v>
      </c>
      <c r="E86" s="4">
        <f t="shared" si="71"/>
        <v>64.399999999999991</v>
      </c>
      <c r="F86" s="9">
        <f t="shared" si="82"/>
        <v>1.6695694269991184</v>
      </c>
      <c r="G86" s="4">
        <v>0</v>
      </c>
      <c r="H86" s="4">
        <f t="shared" si="72"/>
        <v>0</v>
      </c>
      <c r="I86" s="9">
        <f t="shared" si="83"/>
        <v>0</v>
      </c>
      <c r="J86" s="4">
        <v>32</v>
      </c>
      <c r="K86" s="4">
        <f t="shared" si="73"/>
        <v>40</v>
      </c>
      <c r="L86" s="9">
        <f t="shared" si="84"/>
        <v>1.0369996440988316</v>
      </c>
      <c r="M86" s="4">
        <v>0</v>
      </c>
      <c r="N86" s="4">
        <f t="shared" si="74"/>
        <v>0</v>
      </c>
      <c r="O86" s="9">
        <f t="shared" si="85"/>
        <v>0</v>
      </c>
      <c r="P86" s="4">
        <v>3260065</v>
      </c>
      <c r="Q86" s="4">
        <f t="shared" si="75"/>
        <v>40750.8125</v>
      </c>
      <c r="R86" s="9">
        <f t="shared" si="86"/>
        <v>1056.4644514809554</v>
      </c>
      <c r="S86" s="4">
        <v>0</v>
      </c>
      <c r="T86" s="4">
        <f t="shared" si="76"/>
        <v>0</v>
      </c>
      <c r="U86" s="9">
        <f t="shared" si="87"/>
        <v>0</v>
      </c>
      <c r="V86" s="4">
        <v>64</v>
      </c>
      <c r="W86" s="4">
        <f t="shared" si="77"/>
        <v>24</v>
      </c>
      <c r="X86" s="9">
        <f t="shared" si="88"/>
        <v>0.62219978645929896</v>
      </c>
      <c r="Y86" s="4">
        <v>0</v>
      </c>
      <c r="Z86" s="4">
        <f t="shared" si="78"/>
        <v>0</v>
      </c>
      <c r="AA86" s="9">
        <f t="shared" si="89"/>
        <v>0</v>
      </c>
      <c r="AB86" s="4">
        <v>0</v>
      </c>
      <c r="AC86" s="4">
        <f t="shared" si="79"/>
        <v>0</v>
      </c>
      <c r="AD86" s="9">
        <f t="shared" si="90"/>
        <v>0</v>
      </c>
      <c r="AE86" s="4">
        <v>127</v>
      </c>
      <c r="AF86" s="4">
        <f t="shared" si="80"/>
        <v>292.09999999999997</v>
      </c>
      <c r="AG86" s="9">
        <f t="shared" si="91"/>
        <v>7.5726899010317164</v>
      </c>
      <c r="AH86" s="7">
        <v>0</v>
      </c>
      <c r="AI86" s="12">
        <f t="shared" si="81"/>
        <v>1067.3659102395443</v>
      </c>
    </row>
    <row r="87" spans="1:36" x14ac:dyDescent="0.2">
      <c r="A87" s="5"/>
      <c r="B87" s="2" t="s">
        <v>90</v>
      </c>
      <c r="C87" s="3"/>
      <c r="D87" s="4">
        <v>255</v>
      </c>
      <c r="E87" s="4">
        <f t="shared" si="71"/>
        <v>586.5</v>
      </c>
      <c r="F87" s="9">
        <f t="shared" si="82"/>
        <v>15.205007281599116</v>
      </c>
      <c r="G87" s="4">
        <v>41</v>
      </c>
      <c r="H87" s="4">
        <f t="shared" si="72"/>
        <v>94.3</v>
      </c>
      <c r="I87" s="9">
        <f t="shared" si="83"/>
        <v>2.4447266609629952</v>
      </c>
      <c r="J87" s="4">
        <v>105</v>
      </c>
      <c r="K87" s="4">
        <f t="shared" si="73"/>
        <v>131.25</v>
      </c>
      <c r="L87" s="9">
        <f t="shared" si="84"/>
        <v>3.4026550821992907</v>
      </c>
      <c r="M87" s="4">
        <v>1781</v>
      </c>
      <c r="N87" s="4">
        <f t="shared" si="74"/>
        <v>779.1875</v>
      </c>
      <c r="O87" s="9">
        <f t="shared" si="85"/>
        <v>20.200429004656456</v>
      </c>
      <c r="P87" s="4">
        <v>27227</v>
      </c>
      <c r="Q87" s="4">
        <f t="shared" si="75"/>
        <v>340.33749999999998</v>
      </c>
      <c r="R87" s="9">
        <f t="shared" si="86"/>
        <v>8.8232466593371512</v>
      </c>
      <c r="S87" s="4">
        <v>873</v>
      </c>
      <c r="T87" s="4">
        <f t="shared" si="76"/>
        <v>10.9125</v>
      </c>
      <c r="U87" s="9">
        <f t="shared" si="87"/>
        <v>0.28290646540571246</v>
      </c>
      <c r="V87" s="4">
        <v>284</v>
      </c>
      <c r="W87" s="4">
        <f t="shared" si="77"/>
        <v>106.5</v>
      </c>
      <c r="X87" s="9">
        <f t="shared" si="88"/>
        <v>2.7610115524131391</v>
      </c>
      <c r="Y87" s="4">
        <v>11</v>
      </c>
      <c r="Z87" s="4">
        <f t="shared" si="78"/>
        <v>4.125</v>
      </c>
      <c r="AA87" s="9">
        <f t="shared" si="89"/>
        <v>0.10694058829769201</v>
      </c>
      <c r="AB87" s="4">
        <v>0</v>
      </c>
      <c r="AC87" s="4">
        <f t="shared" si="79"/>
        <v>0</v>
      </c>
      <c r="AD87" s="9">
        <f t="shared" si="90"/>
        <v>0</v>
      </c>
      <c r="AE87" s="4">
        <v>1925</v>
      </c>
      <c r="AF87" s="4">
        <f t="shared" si="80"/>
        <v>4427.5</v>
      </c>
      <c r="AG87" s="9">
        <f t="shared" si="91"/>
        <v>114.78289810618941</v>
      </c>
      <c r="AH87" s="7">
        <v>0</v>
      </c>
      <c r="AI87" s="12">
        <f t="shared" si="81"/>
        <v>168.00982140106095</v>
      </c>
    </row>
    <row r="88" spans="1:36" x14ac:dyDescent="0.2">
      <c r="A88" s="5"/>
      <c r="B88" s="2" t="s">
        <v>91</v>
      </c>
      <c r="C88" s="3"/>
      <c r="D88" s="4">
        <v>123</v>
      </c>
      <c r="E88" s="4">
        <f t="shared" si="71"/>
        <v>282.89999999999998</v>
      </c>
      <c r="F88" s="9">
        <f t="shared" si="82"/>
        <v>7.3341799828889851</v>
      </c>
      <c r="G88" s="4">
        <v>0</v>
      </c>
      <c r="H88" s="4">
        <f t="shared" si="72"/>
        <v>0</v>
      </c>
      <c r="I88" s="9">
        <f t="shared" si="83"/>
        <v>0</v>
      </c>
      <c r="J88" s="4">
        <v>0</v>
      </c>
      <c r="K88" s="4">
        <f t="shared" si="73"/>
        <v>0</v>
      </c>
      <c r="L88" s="9">
        <f t="shared" si="84"/>
        <v>0</v>
      </c>
      <c r="M88" s="4">
        <v>0</v>
      </c>
      <c r="N88" s="4">
        <f t="shared" si="74"/>
        <v>0</v>
      </c>
      <c r="O88" s="9">
        <f t="shared" si="85"/>
        <v>0</v>
      </c>
      <c r="P88" s="4">
        <v>1683</v>
      </c>
      <c r="Q88" s="4">
        <f t="shared" si="75"/>
        <v>21.037500000000001</v>
      </c>
      <c r="R88" s="9">
        <f t="shared" si="86"/>
        <v>0.54539700031822924</v>
      </c>
      <c r="S88" s="4">
        <v>0</v>
      </c>
      <c r="T88" s="4">
        <f t="shared" si="76"/>
        <v>0</v>
      </c>
      <c r="U88" s="9">
        <f t="shared" si="87"/>
        <v>0</v>
      </c>
      <c r="V88" s="4">
        <v>142</v>
      </c>
      <c r="W88" s="4">
        <f t="shared" si="77"/>
        <v>53.25</v>
      </c>
      <c r="X88" s="9">
        <f t="shared" si="88"/>
        <v>1.3805057762065696</v>
      </c>
      <c r="Y88" s="4">
        <v>0</v>
      </c>
      <c r="Z88" s="4">
        <f t="shared" si="78"/>
        <v>0</v>
      </c>
      <c r="AA88" s="9">
        <f t="shared" si="89"/>
        <v>0</v>
      </c>
      <c r="AB88" s="4">
        <v>0</v>
      </c>
      <c r="AC88" s="4">
        <f t="shared" si="79"/>
        <v>0</v>
      </c>
      <c r="AD88" s="9">
        <f t="shared" si="90"/>
        <v>0</v>
      </c>
      <c r="AE88" s="4">
        <v>41</v>
      </c>
      <c r="AF88" s="4">
        <f t="shared" si="80"/>
        <v>94.3</v>
      </c>
      <c r="AG88" s="9">
        <f t="shared" si="91"/>
        <v>2.4447266609629952</v>
      </c>
      <c r="AH88" s="7">
        <v>0</v>
      </c>
      <c r="AI88" s="12">
        <f t="shared" si="81"/>
        <v>11.70480942037678</v>
      </c>
      <c r="AJ88" s="23">
        <f>SUM(E81:E88,H81:H88,K81:K88,N81:N88,Q81:Q88,T81:T88,W81:W88,Z81:Z88,AC81:AC88,AF81:AF88)</f>
        <v>63044.187499999993</v>
      </c>
    </row>
    <row r="89" spans="1:36" x14ac:dyDescent="0.2">
      <c r="A89" s="16" t="s">
        <v>92</v>
      </c>
      <c r="B89" s="17" t="s">
        <v>13</v>
      </c>
      <c r="C89" s="17"/>
      <c r="D89" s="18">
        <v>0</v>
      </c>
      <c r="E89" s="18">
        <f t="shared" si="71"/>
        <v>0</v>
      </c>
      <c r="F89" s="19">
        <f>(E89/$AJ$90)*$H$117</f>
        <v>0</v>
      </c>
      <c r="G89" s="18">
        <v>0</v>
      </c>
      <c r="H89" s="18">
        <f t="shared" si="72"/>
        <v>0</v>
      </c>
      <c r="I89" s="19">
        <f>(H89/$AJ$90)*$H$117</f>
        <v>0</v>
      </c>
      <c r="J89" s="18">
        <v>0</v>
      </c>
      <c r="K89" s="18">
        <f t="shared" si="73"/>
        <v>0</v>
      </c>
      <c r="L89" s="19">
        <f>(K89/$AJ$90)*$H$117</f>
        <v>0</v>
      </c>
      <c r="M89" s="18">
        <v>0</v>
      </c>
      <c r="N89" s="18">
        <f t="shared" si="74"/>
        <v>0</v>
      </c>
      <c r="O89" s="19">
        <f>(N89/$AJ$90)*$H$117</f>
        <v>0</v>
      </c>
      <c r="P89" s="18">
        <v>1147</v>
      </c>
      <c r="Q89" s="18">
        <f t="shared" si="75"/>
        <v>14.3375</v>
      </c>
      <c r="R89" s="19">
        <f>(Q89/$AJ$90)*$H$117</f>
        <v>0</v>
      </c>
      <c r="S89" s="18">
        <v>45</v>
      </c>
      <c r="T89" s="18">
        <f t="shared" si="76"/>
        <v>0.5625</v>
      </c>
      <c r="U89" s="19">
        <f>(T89/$AJ$90)*$H$117</f>
        <v>0</v>
      </c>
      <c r="V89" s="18">
        <v>0</v>
      </c>
      <c r="W89" s="18">
        <f t="shared" si="77"/>
        <v>0</v>
      </c>
      <c r="X89" s="19">
        <f>(W89/$AJ$90)*$H$117</f>
        <v>0</v>
      </c>
      <c r="Y89" s="18">
        <v>0</v>
      </c>
      <c r="Z89" s="18">
        <f t="shared" si="78"/>
        <v>0</v>
      </c>
      <c r="AA89" s="19">
        <f>(Z89/$AJ$90)*$H$117</f>
        <v>0</v>
      </c>
      <c r="AB89" s="18">
        <v>0</v>
      </c>
      <c r="AC89" s="18">
        <f t="shared" si="79"/>
        <v>0</v>
      </c>
      <c r="AD89" s="19">
        <f>(AC89/$AJ$90)*$H$117</f>
        <v>0</v>
      </c>
      <c r="AE89" s="18">
        <v>0</v>
      </c>
      <c r="AF89" s="18">
        <f t="shared" si="80"/>
        <v>0</v>
      </c>
      <c r="AG89" s="19">
        <f>(AF89/$AJ$90)*$H$117</f>
        <v>0</v>
      </c>
      <c r="AH89" s="18">
        <v>0</v>
      </c>
      <c r="AI89" s="19">
        <f t="shared" si="81"/>
        <v>0</v>
      </c>
    </row>
    <row r="90" spans="1:36" x14ac:dyDescent="0.2">
      <c r="A90" s="5"/>
      <c r="B90" s="2" t="s">
        <v>93</v>
      </c>
      <c r="C90" s="3"/>
      <c r="D90" s="4">
        <v>0</v>
      </c>
      <c r="E90" s="4">
        <f t="shared" si="71"/>
        <v>0</v>
      </c>
      <c r="F90" s="9">
        <f>(E90/$AJ$90)*$H$117</f>
        <v>0</v>
      </c>
      <c r="G90" s="4">
        <v>0</v>
      </c>
      <c r="H90" s="4">
        <f t="shared" si="72"/>
        <v>0</v>
      </c>
      <c r="I90" s="9">
        <f>(H90/$AJ$90)*$H$117</f>
        <v>0</v>
      </c>
      <c r="J90" s="4">
        <v>0</v>
      </c>
      <c r="K90" s="4">
        <f t="shared" si="73"/>
        <v>0</v>
      </c>
      <c r="L90" s="9">
        <f>(K90/$AJ$90)*$H$117</f>
        <v>0</v>
      </c>
      <c r="M90" s="4">
        <v>0</v>
      </c>
      <c r="N90" s="4">
        <f t="shared" si="74"/>
        <v>0</v>
      </c>
      <c r="O90" s="9">
        <f>(N90/$AJ$90)*$H$117</f>
        <v>0</v>
      </c>
      <c r="P90" s="4">
        <v>1147</v>
      </c>
      <c r="Q90" s="4">
        <f t="shared" si="75"/>
        <v>14.3375</v>
      </c>
      <c r="R90" s="9">
        <f>(Q90/$AJ$90)*$H$117</f>
        <v>0</v>
      </c>
      <c r="S90" s="4">
        <v>45</v>
      </c>
      <c r="T90" s="4">
        <f t="shared" si="76"/>
        <v>0.5625</v>
      </c>
      <c r="U90" s="9">
        <f>(T90/$AJ$90)*$H$117</f>
        <v>0</v>
      </c>
      <c r="V90" s="4">
        <v>0</v>
      </c>
      <c r="W90" s="4">
        <f t="shared" si="77"/>
        <v>0</v>
      </c>
      <c r="X90" s="9">
        <f>(W90/$AJ$90)*$H$117</f>
        <v>0</v>
      </c>
      <c r="Y90" s="4">
        <v>0</v>
      </c>
      <c r="Z90" s="4">
        <f t="shared" si="78"/>
        <v>0</v>
      </c>
      <c r="AA90" s="9">
        <f>(Z90/$AJ$90)*$H$117</f>
        <v>0</v>
      </c>
      <c r="AB90" s="4">
        <v>0</v>
      </c>
      <c r="AC90" s="4">
        <f t="shared" si="79"/>
        <v>0</v>
      </c>
      <c r="AD90" s="9">
        <f>(AC90/$AJ$90)*$H$117</f>
        <v>0</v>
      </c>
      <c r="AE90" s="4">
        <v>0</v>
      </c>
      <c r="AF90" s="4">
        <f t="shared" si="80"/>
        <v>0</v>
      </c>
      <c r="AG90" s="9">
        <f>(AF90/$AJ$90)*$H$117</f>
        <v>0</v>
      </c>
      <c r="AH90" s="7">
        <v>0</v>
      </c>
      <c r="AI90" s="12">
        <f t="shared" si="81"/>
        <v>0</v>
      </c>
      <c r="AJ90" s="23">
        <f>SUM(E90,H90,K90,N90,Q90,T90,W90,Z90,AC90,AF90)</f>
        <v>14.9</v>
      </c>
    </row>
    <row r="91" spans="1:36" x14ac:dyDescent="0.2">
      <c r="A91" s="16" t="s">
        <v>94</v>
      </c>
      <c r="B91" s="17" t="s">
        <v>13</v>
      </c>
      <c r="C91" s="17"/>
      <c r="D91" s="18">
        <v>1339</v>
      </c>
      <c r="E91" s="18">
        <f t="shared" si="71"/>
        <v>3079.7</v>
      </c>
      <c r="F91" s="19">
        <f>(E91/$AJ$96)*$H$118</f>
        <v>64.950136691887721</v>
      </c>
      <c r="G91" s="18">
        <v>3</v>
      </c>
      <c r="H91" s="18">
        <f t="shared" si="72"/>
        <v>6.8999999999999995</v>
      </c>
      <c r="I91" s="19">
        <f>(H91/$AJ$96)*$H$118</f>
        <v>0.14551935031789631</v>
      </c>
      <c r="J91" s="18">
        <v>107</v>
      </c>
      <c r="K91" s="18">
        <f t="shared" si="73"/>
        <v>133.75</v>
      </c>
      <c r="L91" s="19">
        <f>(K91/$AJ$96)*$H$118</f>
        <v>2.8207555224664684</v>
      </c>
      <c r="M91" s="18">
        <v>582</v>
      </c>
      <c r="N91" s="18">
        <f t="shared" si="74"/>
        <v>254.625</v>
      </c>
      <c r="O91" s="19">
        <f>(N91/$AJ$96)*$H$118</f>
        <v>5.3699803731441085</v>
      </c>
      <c r="P91" s="18">
        <v>41427</v>
      </c>
      <c r="Q91" s="18">
        <f t="shared" si="75"/>
        <v>517.83749999999998</v>
      </c>
      <c r="R91" s="19">
        <f>(Q91/$AJ$96)*$H$118</f>
        <v>10.921069068151249</v>
      </c>
      <c r="S91" s="18">
        <v>575</v>
      </c>
      <c r="T91" s="18">
        <f t="shared" si="76"/>
        <v>7.1875</v>
      </c>
      <c r="U91" s="19">
        <f>(T91/$AJ$96)*$H$118</f>
        <v>0.15158265658114201</v>
      </c>
      <c r="V91" s="18">
        <v>308</v>
      </c>
      <c r="W91" s="18">
        <f t="shared" si="77"/>
        <v>115.5</v>
      </c>
      <c r="X91" s="19">
        <f>(W91/$AJ$96)*$H$118</f>
        <v>2.4358673857560902</v>
      </c>
      <c r="Y91" s="18">
        <v>63</v>
      </c>
      <c r="Z91" s="18">
        <f t="shared" si="78"/>
        <v>23.625</v>
      </c>
      <c r="AA91" s="19">
        <f>(Z91/$AJ$96)*$H$118</f>
        <v>0.4982456016319276</v>
      </c>
      <c r="AB91" s="18">
        <v>70</v>
      </c>
      <c r="AC91" s="18">
        <f t="shared" si="79"/>
        <v>0.19249999999999998</v>
      </c>
      <c r="AD91" s="19">
        <f>(AC91/$AJ$96)*$H$118</f>
        <v>4.0597789762601508E-3</v>
      </c>
      <c r="AE91" s="18">
        <v>199</v>
      </c>
      <c r="AF91" s="18">
        <f t="shared" si="80"/>
        <v>457.7</v>
      </c>
      <c r="AG91" s="19">
        <f>(AF91/$AJ$96)*$H$118</f>
        <v>9.6527835710871219</v>
      </c>
      <c r="AH91" s="18">
        <v>0</v>
      </c>
      <c r="AI91" s="19">
        <f t="shared" si="81"/>
        <v>96.949999999999974</v>
      </c>
    </row>
    <row r="92" spans="1:36" x14ac:dyDescent="0.2">
      <c r="A92" s="5"/>
      <c r="B92" s="2" t="s">
        <v>94</v>
      </c>
      <c r="C92" s="3"/>
      <c r="D92" s="4">
        <v>271</v>
      </c>
      <c r="E92" s="4">
        <f t="shared" si="71"/>
        <v>623.29999999999995</v>
      </c>
      <c r="F92" s="9">
        <f>(E92/$AJ$96)*$H$118</f>
        <v>13.145247978716631</v>
      </c>
      <c r="G92" s="4">
        <v>0</v>
      </c>
      <c r="H92" s="4">
        <f t="shared" si="72"/>
        <v>0</v>
      </c>
      <c r="I92" s="9">
        <f>(H92/$AJ$96)*$H$118</f>
        <v>0</v>
      </c>
      <c r="J92" s="4">
        <v>50</v>
      </c>
      <c r="K92" s="4">
        <f t="shared" si="73"/>
        <v>62.5</v>
      </c>
      <c r="L92" s="9">
        <f>(K92/$AJ$96)*$H$118</f>
        <v>1.3181100572273217</v>
      </c>
      <c r="M92" s="4">
        <v>236</v>
      </c>
      <c r="N92" s="4">
        <f t="shared" si="74"/>
        <v>103.25</v>
      </c>
      <c r="O92" s="9">
        <f>(N92/$AJ$96)*$H$118</f>
        <v>2.1775178145395353</v>
      </c>
      <c r="P92" s="4">
        <v>6582</v>
      </c>
      <c r="Q92" s="4">
        <f t="shared" si="75"/>
        <v>82.275000000000006</v>
      </c>
      <c r="R92" s="9">
        <f>(Q92/$AJ$96)*$H$118</f>
        <v>1.7351600793340465</v>
      </c>
      <c r="S92" s="4">
        <v>60</v>
      </c>
      <c r="T92" s="4">
        <f t="shared" si="76"/>
        <v>0.75</v>
      </c>
      <c r="U92" s="9">
        <f>(T92/$AJ$96)*$H$118</f>
        <v>1.5817320686727858E-2</v>
      </c>
      <c r="V92" s="4">
        <v>161</v>
      </c>
      <c r="W92" s="4">
        <f t="shared" si="77"/>
        <v>60.375</v>
      </c>
      <c r="X92" s="9">
        <f>(W92/$AJ$96)*$H$118</f>
        <v>1.2732943152815928</v>
      </c>
      <c r="Y92" s="4">
        <v>31</v>
      </c>
      <c r="Z92" s="4">
        <f t="shared" si="78"/>
        <v>11.625</v>
      </c>
      <c r="AA92" s="9">
        <f>(Z92/$AJ$96)*$H$118</f>
        <v>0.24516847064428182</v>
      </c>
      <c r="AB92" s="4">
        <v>0</v>
      </c>
      <c r="AC92" s="4">
        <f t="shared" si="79"/>
        <v>0</v>
      </c>
      <c r="AD92" s="9">
        <f>(AC92/$AJ$96)*$H$118</f>
        <v>0</v>
      </c>
      <c r="AE92" s="4">
        <v>35</v>
      </c>
      <c r="AF92" s="4">
        <f t="shared" si="80"/>
        <v>80.5</v>
      </c>
      <c r="AG92" s="9">
        <f>(AF92/$AJ$96)*$H$118</f>
        <v>1.6977257537087902</v>
      </c>
      <c r="AH92" s="7">
        <v>0</v>
      </c>
      <c r="AI92" s="12">
        <f t="shared" si="81"/>
        <v>21.60804179013893</v>
      </c>
    </row>
    <row r="93" spans="1:36" x14ac:dyDescent="0.2">
      <c r="A93" s="5"/>
      <c r="B93" s="2" t="s">
        <v>95</v>
      </c>
      <c r="C93" s="3"/>
      <c r="D93" s="4">
        <v>290</v>
      </c>
      <c r="E93" s="4">
        <f t="shared" si="71"/>
        <v>667</v>
      </c>
      <c r="F93" s="9">
        <f t="shared" ref="F93:F96" si="92">(E93/$AJ$96)*$H$118</f>
        <v>14.066870530729977</v>
      </c>
      <c r="G93" s="4">
        <v>3</v>
      </c>
      <c r="H93" s="4">
        <f t="shared" si="72"/>
        <v>6.8999999999999995</v>
      </c>
      <c r="I93" s="9">
        <f t="shared" ref="I93:I96" si="93">(H93/$AJ$96)*$H$118</f>
        <v>0.14551935031789631</v>
      </c>
      <c r="J93" s="4">
        <v>4</v>
      </c>
      <c r="K93" s="4">
        <f t="shared" si="73"/>
        <v>5</v>
      </c>
      <c r="L93" s="9">
        <f t="shared" ref="L93:L96" si="94">(K93/$AJ$96)*$H$118</f>
        <v>0.10544880457818574</v>
      </c>
      <c r="M93" s="4">
        <v>137</v>
      </c>
      <c r="N93" s="4">
        <f t="shared" si="74"/>
        <v>59.9375</v>
      </c>
      <c r="O93" s="9">
        <f t="shared" ref="O93:O96" si="95">(N93/$AJ$96)*$H$118</f>
        <v>1.2640675448810015</v>
      </c>
      <c r="P93" s="4">
        <v>15771</v>
      </c>
      <c r="Q93" s="4">
        <f t="shared" si="75"/>
        <v>197.13749999999999</v>
      </c>
      <c r="R93" s="9">
        <f t="shared" ref="R93:R96" si="96">(Q93/$AJ$96)*$H$118</f>
        <v>4.1575827425064178</v>
      </c>
      <c r="S93" s="4">
        <v>20</v>
      </c>
      <c r="T93" s="4">
        <f t="shared" si="76"/>
        <v>0.25</v>
      </c>
      <c r="U93" s="9">
        <f t="shared" ref="U93:U96" si="97">(T93/$AJ$96)*$H$118</f>
        <v>5.2724402289092863E-3</v>
      </c>
      <c r="V93" s="4">
        <v>54</v>
      </c>
      <c r="W93" s="4">
        <f t="shared" si="77"/>
        <v>20.25</v>
      </c>
      <c r="X93" s="9">
        <f t="shared" ref="X93:X96" si="98">(W93/$AJ$96)*$H$118</f>
        <v>0.42706765854165224</v>
      </c>
      <c r="Y93" s="4">
        <v>32</v>
      </c>
      <c r="Z93" s="4">
        <f t="shared" si="78"/>
        <v>12</v>
      </c>
      <c r="AA93" s="9">
        <f t="shared" ref="AA93:AA96" si="99">(Z93/$AJ$96)*$H$118</f>
        <v>0.25307713098764573</v>
      </c>
      <c r="AB93" s="4">
        <v>0</v>
      </c>
      <c r="AC93" s="4">
        <f t="shared" si="79"/>
        <v>0</v>
      </c>
      <c r="AD93" s="9">
        <f t="shared" ref="AD93:AD96" si="100">(AC93/$AJ$96)*$H$118</f>
        <v>0</v>
      </c>
      <c r="AE93" s="4">
        <v>37</v>
      </c>
      <c r="AF93" s="4">
        <f t="shared" si="80"/>
        <v>85.1</v>
      </c>
      <c r="AG93" s="9">
        <f t="shared" ref="AG93:AG96" si="101">(AF93/$AJ$96)*$H$118</f>
        <v>1.7947386539207211</v>
      </c>
      <c r="AH93" s="7">
        <v>0</v>
      </c>
      <c r="AI93" s="12">
        <f t="shared" si="81"/>
        <v>22.219644856692408</v>
      </c>
    </row>
    <row r="94" spans="1:36" x14ac:dyDescent="0.2">
      <c r="A94" s="5"/>
      <c r="B94" s="2" t="s">
        <v>96</v>
      </c>
      <c r="C94" s="3"/>
      <c r="D94" s="4">
        <v>396</v>
      </c>
      <c r="E94" s="4">
        <f t="shared" si="71"/>
        <v>910.8</v>
      </c>
      <c r="F94" s="9">
        <f t="shared" si="92"/>
        <v>19.208554241962311</v>
      </c>
      <c r="G94" s="4">
        <v>0</v>
      </c>
      <c r="H94" s="4">
        <f t="shared" si="72"/>
        <v>0</v>
      </c>
      <c r="I94" s="9">
        <f t="shared" si="93"/>
        <v>0</v>
      </c>
      <c r="J94" s="4">
        <v>3</v>
      </c>
      <c r="K94" s="4">
        <f t="shared" si="73"/>
        <v>3.75</v>
      </c>
      <c r="L94" s="9">
        <f t="shared" si="94"/>
        <v>7.9086603433639296E-2</v>
      </c>
      <c r="M94" s="4">
        <v>2</v>
      </c>
      <c r="N94" s="4">
        <f t="shared" si="74"/>
        <v>0.875</v>
      </c>
      <c r="O94" s="9">
        <f t="shared" si="95"/>
        <v>1.8453540801182503E-2</v>
      </c>
      <c r="P94" s="4">
        <v>9557</v>
      </c>
      <c r="Q94" s="4">
        <f t="shared" si="75"/>
        <v>119.46250000000001</v>
      </c>
      <c r="R94" s="9">
        <f t="shared" si="96"/>
        <v>2.5194355633843029</v>
      </c>
      <c r="S94" s="4">
        <v>59</v>
      </c>
      <c r="T94" s="4">
        <f t="shared" si="76"/>
        <v>0.73750000000000004</v>
      </c>
      <c r="U94" s="9">
        <f t="shared" si="97"/>
        <v>1.5553698675282397E-2</v>
      </c>
      <c r="V94" s="4">
        <v>30</v>
      </c>
      <c r="W94" s="4">
        <f t="shared" si="77"/>
        <v>11.25</v>
      </c>
      <c r="X94" s="9">
        <f t="shared" si="98"/>
        <v>0.23725981030091789</v>
      </c>
      <c r="Y94" s="4">
        <v>0</v>
      </c>
      <c r="Z94" s="4">
        <f t="shared" si="78"/>
        <v>0</v>
      </c>
      <c r="AA94" s="9">
        <f t="shared" si="99"/>
        <v>0</v>
      </c>
      <c r="AB94" s="4">
        <v>70</v>
      </c>
      <c r="AC94" s="4">
        <f t="shared" si="79"/>
        <v>0.19249999999999998</v>
      </c>
      <c r="AD94" s="9">
        <f t="shared" si="100"/>
        <v>4.0597789762601508E-3</v>
      </c>
      <c r="AE94" s="4">
        <v>97</v>
      </c>
      <c r="AF94" s="4">
        <f t="shared" si="80"/>
        <v>223.1</v>
      </c>
      <c r="AG94" s="9">
        <f t="shared" si="101"/>
        <v>4.7051256602786475</v>
      </c>
      <c r="AH94" s="7">
        <v>0</v>
      </c>
      <c r="AI94" s="12">
        <f t="shared" si="81"/>
        <v>26.787528897812546</v>
      </c>
    </row>
    <row r="95" spans="1:36" x14ac:dyDescent="0.2">
      <c r="A95" s="5"/>
      <c r="B95" s="2" t="s">
        <v>97</v>
      </c>
      <c r="C95" s="3"/>
      <c r="D95" s="4">
        <v>263</v>
      </c>
      <c r="E95" s="4">
        <f t="shared" si="71"/>
        <v>604.9</v>
      </c>
      <c r="F95" s="9">
        <f t="shared" si="92"/>
        <v>12.757196377868908</v>
      </c>
      <c r="G95" s="4">
        <v>0</v>
      </c>
      <c r="H95" s="4">
        <f t="shared" si="72"/>
        <v>0</v>
      </c>
      <c r="I95" s="9">
        <f t="shared" si="93"/>
        <v>0</v>
      </c>
      <c r="J95" s="4">
        <v>50</v>
      </c>
      <c r="K95" s="4">
        <f t="shared" si="73"/>
        <v>62.5</v>
      </c>
      <c r="L95" s="9">
        <f t="shared" si="94"/>
        <v>1.3181100572273217</v>
      </c>
      <c r="M95" s="4">
        <v>124</v>
      </c>
      <c r="N95" s="4">
        <f t="shared" si="74"/>
        <v>54.25</v>
      </c>
      <c r="O95" s="9">
        <f t="shared" si="95"/>
        <v>1.1441195296733151</v>
      </c>
      <c r="P95" s="4">
        <v>7171</v>
      </c>
      <c r="Q95" s="4">
        <f t="shared" si="75"/>
        <v>89.637500000000003</v>
      </c>
      <c r="R95" s="9">
        <f t="shared" si="96"/>
        <v>1.8904334440754249</v>
      </c>
      <c r="S95" s="4">
        <v>84</v>
      </c>
      <c r="T95" s="4">
        <f t="shared" si="76"/>
        <v>1.05</v>
      </c>
      <c r="U95" s="9">
        <f t="shared" si="97"/>
        <v>2.2144248961419005E-2</v>
      </c>
      <c r="V95" s="4">
        <v>8</v>
      </c>
      <c r="W95" s="4">
        <f t="shared" si="77"/>
        <v>3</v>
      </c>
      <c r="X95" s="9">
        <f t="shared" si="98"/>
        <v>6.3269282746911432E-2</v>
      </c>
      <c r="Y95" s="4">
        <v>0</v>
      </c>
      <c r="Z95" s="4">
        <f t="shared" si="78"/>
        <v>0</v>
      </c>
      <c r="AA95" s="9">
        <f t="shared" si="99"/>
        <v>0</v>
      </c>
      <c r="AB95" s="4">
        <v>0</v>
      </c>
      <c r="AC95" s="4">
        <f t="shared" si="79"/>
        <v>0</v>
      </c>
      <c r="AD95" s="9">
        <f t="shared" si="100"/>
        <v>0</v>
      </c>
      <c r="AE95" s="4">
        <v>10</v>
      </c>
      <c r="AF95" s="4">
        <f t="shared" si="80"/>
        <v>23</v>
      </c>
      <c r="AG95" s="9">
        <f t="shared" si="101"/>
        <v>0.48506450105965437</v>
      </c>
      <c r="AH95" s="7">
        <v>0</v>
      </c>
      <c r="AI95" s="12">
        <f t="shared" si="81"/>
        <v>17.680337441612952</v>
      </c>
    </row>
    <row r="96" spans="1:36" x14ac:dyDescent="0.2">
      <c r="A96" s="5"/>
      <c r="B96" s="2" t="s">
        <v>98</v>
      </c>
      <c r="C96" s="3"/>
      <c r="D96" s="4">
        <v>119</v>
      </c>
      <c r="E96" s="4">
        <f t="shared" si="71"/>
        <v>273.7</v>
      </c>
      <c r="F96" s="9">
        <f t="shared" si="92"/>
        <v>5.7722675626098869</v>
      </c>
      <c r="G96" s="4">
        <v>0</v>
      </c>
      <c r="H96" s="4">
        <f t="shared" si="72"/>
        <v>0</v>
      </c>
      <c r="I96" s="9">
        <f t="shared" si="93"/>
        <v>0</v>
      </c>
      <c r="J96" s="4">
        <v>0</v>
      </c>
      <c r="K96" s="4">
        <f t="shared" si="73"/>
        <v>0</v>
      </c>
      <c r="L96" s="9">
        <f t="shared" si="94"/>
        <v>0</v>
      </c>
      <c r="M96" s="4">
        <v>83</v>
      </c>
      <c r="N96" s="4">
        <f t="shared" si="74"/>
        <v>36.3125</v>
      </c>
      <c r="O96" s="9">
        <f t="shared" si="95"/>
        <v>0.76582194324907393</v>
      </c>
      <c r="P96" s="4">
        <v>2346</v>
      </c>
      <c r="Q96" s="4">
        <f t="shared" si="75"/>
        <v>29.324999999999999</v>
      </c>
      <c r="R96" s="9">
        <f t="shared" si="96"/>
        <v>0.6184572388510593</v>
      </c>
      <c r="S96" s="4">
        <v>352</v>
      </c>
      <c r="T96" s="4">
        <f t="shared" si="76"/>
        <v>4.4000000000000004</v>
      </c>
      <c r="U96" s="9">
        <f t="shared" si="97"/>
        <v>9.2794948028803448E-2</v>
      </c>
      <c r="V96" s="4">
        <v>55</v>
      </c>
      <c r="W96" s="4">
        <f t="shared" si="77"/>
        <v>20.625</v>
      </c>
      <c r="X96" s="9">
        <f t="shared" si="98"/>
        <v>0.43497631888501614</v>
      </c>
      <c r="Y96" s="4">
        <v>0</v>
      </c>
      <c r="Z96" s="4">
        <f t="shared" si="78"/>
        <v>0</v>
      </c>
      <c r="AA96" s="9">
        <f t="shared" si="99"/>
        <v>0</v>
      </c>
      <c r="AB96" s="4">
        <v>0</v>
      </c>
      <c r="AC96" s="4">
        <f t="shared" si="79"/>
        <v>0</v>
      </c>
      <c r="AD96" s="9">
        <f t="shared" si="100"/>
        <v>0</v>
      </c>
      <c r="AE96" s="4">
        <v>20</v>
      </c>
      <c r="AF96" s="4">
        <f t="shared" si="80"/>
        <v>46</v>
      </c>
      <c r="AG96" s="9">
        <f t="shared" si="101"/>
        <v>0.97012900211930875</v>
      </c>
      <c r="AH96" s="7">
        <v>0</v>
      </c>
      <c r="AI96" s="12">
        <f t="shared" si="81"/>
        <v>8.6544470137431482</v>
      </c>
      <c r="AJ96" s="23">
        <f>SUM(E92:E96,H92:H96,K92:K96,N92:N96,Q92:Q96,T92:T96,W92:W96,Z92:Z96,AC92:AC96,AF92:AF96)</f>
        <v>4597.0175000000008</v>
      </c>
    </row>
    <row r="97" spans="1:36" x14ac:dyDescent="0.2">
      <c r="A97" s="16" t="s">
        <v>99</v>
      </c>
      <c r="B97" s="17" t="s">
        <v>13</v>
      </c>
      <c r="C97" s="17"/>
      <c r="D97" s="18">
        <v>359</v>
      </c>
      <c r="E97" s="18">
        <f t="shared" si="71"/>
        <v>825.69999999999993</v>
      </c>
      <c r="F97" s="19">
        <f>(E97/$AJ$103)*$H$119</f>
        <v>72.29301496620765</v>
      </c>
      <c r="G97" s="18">
        <v>0</v>
      </c>
      <c r="H97" s="18">
        <f t="shared" si="72"/>
        <v>0</v>
      </c>
      <c r="I97" s="19">
        <f>(H97/$AJ$103)*$H$119</f>
        <v>0</v>
      </c>
      <c r="J97" s="18">
        <v>499</v>
      </c>
      <c r="K97" s="18">
        <f t="shared" si="73"/>
        <v>623.75</v>
      </c>
      <c r="L97" s="19">
        <f>(K97/$AJ$103)*$H$119</f>
        <v>54.611563625011541</v>
      </c>
      <c r="M97" s="18">
        <v>164706</v>
      </c>
      <c r="N97" s="18">
        <f t="shared" si="74"/>
        <v>72058.875</v>
      </c>
      <c r="O97" s="19">
        <f>(N97/$AJ$103)*$H$119</f>
        <v>6309.0145680308678</v>
      </c>
      <c r="P97" s="18">
        <v>1268813</v>
      </c>
      <c r="Q97" s="18">
        <f t="shared" si="75"/>
        <v>15860.1625</v>
      </c>
      <c r="R97" s="19">
        <f>(Q97/$AJ$103)*$H$119</f>
        <v>1388.6144664878111</v>
      </c>
      <c r="S97" s="18">
        <v>20369</v>
      </c>
      <c r="T97" s="18">
        <f t="shared" si="76"/>
        <v>254.61250000000001</v>
      </c>
      <c r="U97" s="19">
        <f>(T97/$AJ$103)*$H$119</f>
        <v>22.292243276109421</v>
      </c>
      <c r="V97" s="18">
        <v>826</v>
      </c>
      <c r="W97" s="18">
        <f t="shared" si="77"/>
        <v>309.75</v>
      </c>
      <c r="X97" s="19">
        <f>(W97/$AJ$103)*$H$119</f>
        <v>27.119730393342408</v>
      </c>
      <c r="Y97" s="18">
        <v>605</v>
      </c>
      <c r="Z97" s="18">
        <f t="shared" si="78"/>
        <v>226.875</v>
      </c>
      <c r="AA97" s="19">
        <f>(Z97/$AJ$103)*$H$119</f>
        <v>19.863725045971133</v>
      </c>
      <c r="AB97" s="18">
        <v>9000</v>
      </c>
      <c r="AC97" s="18">
        <f t="shared" si="79"/>
        <v>24.75</v>
      </c>
      <c r="AD97" s="19">
        <f>(AC97/$AJ$103)*$H$119</f>
        <v>2.1669518231968508</v>
      </c>
      <c r="AE97" s="18">
        <v>2362</v>
      </c>
      <c r="AF97" s="18">
        <f t="shared" si="80"/>
        <v>5432.5999999999995</v>
      </c>
      <c r="AG97" s="19">
        <f>(AF97/$AJ$103)*$H$119</f>
        <v>475.64373635148326</v>
      </c>
      <c r="AH97" s="18">
        <v>0</v>
      </c>
      <c r="AI97" s="19">
        <f t="shared" si="81"/>
        <v>8371.6200000000008</v>
      </c>
    </row>
    <row r="98" spans="1:36" x14ac:dyDescent="0.2">
      <c r="A98" s="5"/>
      <c r="B98" s="2" t="s">
        <v>99</v>
      </c>
      <c r="C98" s="3"/>
      <c r="D98" s="4">
        <v>67</v>
      </c>
      <c r="E98" s="4">
        <f t="shared" si="71"/>
        <v>154.1</v>
      </c>
      <c r="F98" s="9">
        <f>(E98/$AJ$103)*$H$119</f>
        <v>13.492011149682209</v>
      </c>
      <c r="G98" s="4">
        <v>0</v>
      </c>
      <c r="H98" s="4">
        <f t="shared" si="72"/>
        <v>0</v>
      </c>
      <c r="I98" s="9">
        <f>(H98/$AJ$103)*$H$119</f>
        <v>0</v>
      </c>
      <c r="J98" s="4">
        <v>5</v>
      </c>
      <c r="K98" s="4">
        <f t="shared" si="73"/>
        <v>6.25</v>
      </c>
      <c r="L98" s="9">
        <f>(K98/$AJ$103)*$H$119</f>
        <v>0.54721005636284115</v>
      </c>
      <c r="M98" s="4">
        <v>63290</v>
      </c>
      <c r="N98" s="4">
        <f t="shared" si="74"/>
        <v>27689.375</v>
      </c>
      <c r="O98" s="9">
        <f>(N98/$AJ$103)*$H$119</f>
        <v>2424.3047127042951</v>
      </c>
      <c r="P98" s="4">
        <v>501703</v>
      </c>
      <c r="Q98" s="4">
        <f t="shared" si="75"/>
        <v>6271.2875000000004</v>
      </c>
      <c r="R98" s="9">
        <f>(Q98/$AJ$103)*$H$119</f>
        <v>549.07385381481299</v>
      </c>
      <c r="S98" s="4">
        <v>9300</v>
      </c>
      <c r="T98" s="4">
        <f t="shared" si="76"/>
        <v>116.25</v>
      </c>
      <c r="U98" s="9">
        <f>(T98/$AJ$103)*$H$119</f>
        <v>10.178107048348846</v>
      </c>
      <c r="V98" s="4">
        <v>39</v>
      </c>
      <c r="W98" s="4">
        <f t="shared" si="77"/>
        <v>14.625</v>
      </c>
      <c r="X98" s="9">
        <f>(W98/$AJ$103)*$H$119</f>
        <v>1.2804715318890483</v>
      </c>
      <c r="Y98" s="4">
        <v>0</v>
      </c>
      <c r="Z98" s="4">
        <f t="shared" si="78"/>
        <v>0</v>
      </c>
      <c r="AA98" s="9">
        <f>(Z98/$AJ$103)*$H$119</f>
        <v>0</v>
      </c>
      <c r="AB98" s="4">
        <v>0</v>
      </c>
      <c r="AC98" s="4">
        <f t="shared" si="79"/>
        <v>0</v>
      </c>
      <c r="AD98" s="9">
        <f>(AC98/$AJ$103)*$H$119</f>
        <v>0</v>
      </c>
      <c r="AE98" s="4">
        <v>282</v>
      </c>
      <c r="AF98" s="4">
        <f t="shared" si="80"/>
        <v>648.59999999999991</v>
      </c>
      <c r="AG98" s="9">
        <f>(AF98/$AJ$103)*$H$119</f>
        <v>56.78727080911019</v>
      </c>
      <c r="AH98" s="7">
        <v>0</v>
      </c>
      <c r="AI98" s="12">
        <f t="shared" si="81"/>
        <v>3055.6636371145014</v>
      </c>
    </row>
    <row r="99" spans="1:36" x14ac:dyDescent="0.2">
      <c r="A99" s="5"/>
      <c r="B99" s="2" t="s">
        <v>100</v>
      </c>
      <c r="C99" s="3"/>
      <c r="D99" s="4">
        <v>130</v>
      </c>
      <c r="E99" s="4">
        <f t="shared" si="71"/>
        <v>299</v>
      </c>
      <c r="F99" s="9">
        <f t="shared" ref="F99:F103" si="102">(E99/$AJ$103)*$H$119</f>
        <v>26.178529096398318</v>
      </c>
      <c r="G99" s="4">
        <v>0</v>
      </c>
      <c r="H99" s="4">
        <f t="shared" si="72"/>
        <v>0</v>
      </c>
      <c r="I99" s="9">
        <f t="shared" ref="I99:I103" si="103">(H99/$AJ$103)*$H$119</f>
        <v>0</v>
      </c>
      <c r="J99" s="4">
        <v>270</v>
      </c>
      <c r="K99" s="4">
        <f t="shared" si="73"/>
        <v>337.5</v>
      </c>
      <c r="L99" s="9">
        <f t="shared" ref="L99:L103" si="104">(K99/$AJ$103)*$H$119</f>
        <v>29.549343043593421</v>
      </c>
      <c r="M99" s="4">
        <v>3000</v>
      </c>
      <c r="N99" s="4">
        <f t="shared" si="74"/>
        <v>1312.5</v>
      </c>
      <c r="O99" s="9">
        <f t="shared" ref="O99:O103" si="105">(N99/$AJ$103)*$H$119</f>
        <v>114.91411183619662</v>
      </c>
      <c r="P99" s="4">
        <v>305018</v>
      </c>
      <c r="Q99" s="4">
        <f t="shared" si="75"/>
        <v>3812.7249999999999</v>
      </c>
      <c r="R99" s="9">
        <f t="shared" ref="R99:R103" si="106">(Q99/$AJ$103)*$H$119</f>
        <v>333.81783394336213</v>
      </c>
      <c r="S99" s="4">
        <v>0</v>
      </c>
      <c r="T99" s="4">
        <f t="shared" si="76"/>
        <v>0</v>
      </c>
      <c r="U99" s="9">
        <f t="shared" ref="U99:U103" si="107">(T99/$AJ$103)*$H$119</f>
        <v>0</v>
      </c>
      <c r="V99" s="4">
        <v>21</v>
      </c>
      <c r="W99" s="4">
        <f t="shared" si="77"/>
        <v>7.875</v>
      </c>
      <c r="X99" s="9">
        <f t="shared" ref="X99:X103" si="108">(W99/$AJ$103)*$H$119</f>
        <v>0.68948467101717981</v>
      </c>
      <c r="Y99" s="4">
        <v>0</v>
      </c>
      <c r="Z99" s="4">
        <f t="shared" si="78"/>
        <v>0</v>
      </c>
      <c r="AA99" s="9">
        <f t="shared" ref="AA99:AA103" si="109">(Z99/$AJ$103)*$H$119</f>
        <v>0</v>
      </c>
      <c r="AB99" s="4">
        <v>0</v>
      </c>
      <c r="AC99" s="4">
        <f t="shared" si="79"/>
        <v>0</v>
      </c>
      <c r="AD99" s="9">
        <f t="shared" ref="AD99:AD103" si="110">(AC99/$AJ$103)*$H$119</f>
        <v>0</v>
      </c>
      <c r="AE99" s="4">
        <v>175</v>
      </c>
      <c r="AF99" s="4">
        <f t="shared" si="80"/>
        <v>402.49999999999994</v>
      </c>
      <c r="AG99" s="9">
        <f t="shared" ref="AG99:AG103" si="111">(AF99/$AJ$103)*$H$119</f>
        <v>35.240327629766966</v>
      </c>
      <c r="AH99" s="7">
        <v>0</v>
      </c>
      <c r="AI99" s="12">
        <f t="shared" si="81"/>
        <v>540.38963022033454</v>
      </c>
    </row>
    <row r="100" spans="1:36" x14ac:dyDescent="0.2">
      <c r="A100" s="5"/>
      <c r="B100" s="2" t="s">
        <v>101</v>
      </c>
      <c r="C100" s="3"/>
      <c r="D100" s="4">
        <v>39</v>
      </c>
      <c r="E100" s="4">
        <f t="shared" si="71"/>
        <v>89.699999999999989</v>
      </c>
      <c r="F100" s="9">
        <f t="shared" si="102"/>
        <v>7.853558728919495</v>
      </c>
      <c r="G100" s="4">
        <v>0</v>
      </c>
      <c r="H100" s="4">
        <f t="shared" si="72"/>
        <v>0</v>
      </c>
      <c r="I100" s="9">
        <f t="shared" si="103"/>
        <v>0</v>
      </c>
      <c r="J100" s="4">
        <v>46</v>
      </c>
      <c r="K100" s="4">
        <f t="shared" si="73"/>
        <v>57.5</v>
      </c>
      <c r="L100" s="9">
        <f t="shared" si="104"/>
        <v>5.0343325185381387</v>
      </c>
      <c r="M100" s="4">
        <v>32969</v>
      </c>
      <c r="N100" s="4">
        <f t="shared" si="74"/>
        <v>14423.9375</v>
      </c>
      <c r="O100" s="9">
        <f t="shared" si="105"/>
        <v>1262.8677843758555</v>
      </c>
      <c r="P100" s="4">
        <v>30847</v>
      </c>
      <c r="Q100" s="4">
        <f t="shared" si="75"/>
        <v>385.58749999999998</v>
      </c>
      <c r="R100" s="9">
        <f t="shared" si="106"/>
        <v>33.759577217249124</v>
      </c>
      <c r="S100" s="4">
        <v>10630</v>
      </c>
      <c r="T100" s="4">
        <f t="shared" si="76"/>
        <v>132.875</v>
      </c>
      <c r="U100" s="9">
        <f t="shared" si="107"/>
        <v>11.633685798274003</v>
      </c>
      <c r="V100" s="4">
        <v>376</v>
      </c>
      <c r="W100" s="4">
        <f t="shared" si="77"/>
        <v>141</v>
      </c>
      <c r="X100" s="9">
        <f t="shared" si="108"/>
        <v>12.345058871545694</v>
      </c>
      <c r="Y100" s="4">
        <v>313</v>
      </c>
      <c r="Z100" s="4">
        <f t="shared" si="78"/>
        <v>117.375</v>
      </c>
      <c r="AA100" s="9">
        <f t="shared" si="109"/>
        <v>10.276604858494157</v>
      </c>
      <c r="AB100" s="4">
        <v>9000</v>
      </c>
      <c r="AC100" s="4">
        <f t="shared" si="79"/>
        <v>24.75</v>
      </c>
      <c r="AD100" s="9">
        <f t="shared" si="110"/>
        <v>2.1669518231968508</v>
      </c>
      <c r="AE100" s="4">
        <v>680</v>
      </c>
      <c r="AF100" s="4">
        <f t="shared" si="80"/>
        <v>1563.9999999999998</v>
      </c>
      <c r="AG100" s="9">
        <f t="shared" si="111"/>
        <v>136.93384450423733</v>
      </c>
      <c r="AH100" s="7">
        <v>0</v>
      </c>
      <c r="AI100" s="12">
        <f t="shared" si="81"/>
        <v>1482.8713986963105</v>
      </c>
    </row>
    <row r="101" spans="1:36" x14ac:dyDescent="0.2">
      <c r="A101" s="5"/>
      <c r="B101" s="2" t="s">
        <v>102</v>
      </c>
      <c r="C101" s="3"/>
      <c r="D101" s="4">
        <v>24</v>
      </c>
      <c r="E101" s="4">
        <f t="shared" si="71"/>
        <v>55.199999999999996</v>
      </c>
      <c r="F101" s="9">
        <f t="shared" si="102"/>
        <v>4.8329592177966125</v>
      </c>
      <c r="G101" s="4">
        <v>0</v>
      </c>
      <c r="H101" s="4">
        <f t="shared" si="72"/>
        <v>0</v>
      </c>
      <c r="I101" s="9">
        <f t="shared" si="103"/>
        <v>0</v>
      </c>
      <c r="J101" s="4">
        <v>129</v>
      </c>
      <c r="K101" s="4">
        <f t="shared" si="73"/>
        <v>161.25</v>
      </c>
      <c r="L101" s="9">
        <f t="shared" si="104"/>
        <v>14.118019454161301</v>
      </c>
      <c r="M101" s="4">
        <v>51857</v>
      </c>
      <c r="N101" s="4">
        <f t="shared" si="74"/>
        <v>22687.4375</v>
      </c>
      <c r="O101" s="9">
        <f t="shared" si="105"/>
        <v>1986.3670324965497</v>
      </c>
      <c r="P101" s="4">
        <v>292529</v>
      </c>
      <c r="Q101" s="4">
        <f t="shared" si="75"/>
        <v>3656.6125000000002</v>
      </c>
      <c r="R101" s="9">
        <f t="shared" si="106"/>
        <v>320.14962115553112</v>
      </c>
      <c r="S101" s="4">
        <v>295</v>
      </c>
      <c r="T101" s="4">
        <f t="shared" si="76"/>
        <v>3.6875</v>
      </c>
      <c r="U101" s="9">
        <f t="shared" si="107"/>
        <v>0.32285393325407624</v>
      </c>
      <c r="V101" s="4">
        <v>175</v>
      </c>
      <c r="W101" s="4">
        <f t="shared" si="77"/>
        <v>65.625</v>
      </c>
      <c r="X101" s="9">
        <f t="shared" si="108"/>
        <v>5.7457055918098323</v>
      </c>
      <c r="Y101" s="4">
        <v>31</v>
      </c>
      <c r="Z101" s="4">
        <f t="shared" si="78"/>
        <v>11.625</v>
      </c>
      <c r="AA101" s="9">
        <f t="shared" si="109"/>
        <v>1.0178107048348846</v>
      </c>
      <c r="AB101" s="4">
        <v>0</v>
      </c>
      <c r="AC101" s="4">
        <f t="shared" si="79"/>
        <v>0</v>
      </c>
      <c r="AD101" s="9">
        <f t="shared" si="110"/>
        <v>0</v>
      </c>
      <c r="AE101" s="4">
        <v>318</v>
      </c>
      <c r="AF101" s="4">
        <f t="shared" si="80"/>
        <v>731.4</v>
      </c>
      <c r="AG101" s="9">
        <f t="shared" si="111"/>
        <v>64.036709635805124</v>
      </c>
      <c r="AH101" s="7">
        <v>0</v>
      </c>
      <c r="AI101" s="12">
        <f t="shared" si="81"/>
        <v>2396.5907121897426</v>
      </c>
    </row>
    <row r="102" spans="1:36" x14ac:dyDescent="0.2">
      <c r="A102" s="5"/>
      <c r="B102" s="2" t="s">
        <v>103</v>
      </c>
      <c r="C102" s="3"/>
      <c r="D102" s="4">
        <v>0</v>
      </c>
      <c r="E102" s="4">
        <f t="shared" si="71"/>
        <v>0</v>
      </c>
      <c r="F102" s="9">
        <f t="shared" si="102"/>
        <v>0</v>
      </c>
      <c r="G102" s="4">
        <v>0</v>
      </c>
      <c r="H102" s="4">
        <f t="shared" si="72"/>
        <v>0</v>
      </c>
      <c r="I102" s="9">
        <f t="shared" si="103"/>
        <v>0</v>
      </c>
      <c r="J102" s="4">
        <v>40</v>
      </c>
      <c r="K102" s="4">
        <f t="shared" si="73"/>
        <v>50</v>
      </c>
      <c r="L102" s="9">
        <f t="shared" si="104"/>
        <v>4.3776804509027292</v>
      </c>
      <c r="M102" s="4">
        <v>11910</v>
      </c>
      <c r="N102" s="4">
        <f t="shared" si="74"/>
        <v>5210.625</v>
      </c>
      <c r="O102" s="9">
        <f t="shared" si="105"/>
        <v>456.2090239897006</v>
      </c>
      <c r="P102" s="4">
        <v>119172</v>
      </c>
      <c r="Q102" s="4">
        <f t="shared" si="75"/>
        <v>1489.65</v>
      </c>
      <c r="R102" s="9">
        <f t="shared" si="106"/>
        <v>130.42423367374502</v>
      </c>
      <c r="S102" s="4">
        <v>62</v>
      </c>
      <c r="T102" s="4">
        <f t="shared" si="76"/>
        <v>0.77500000000000002</v>
      </c>
      <c r="U102" s="9">
        <f t="shared" si="107"/>
        <v>6.7854046988992292E-2</v>
      </c>
      <c r="V102" s="4">
        <v>0</v>
      </c>
      <c r="W102" s="4">
        <f t="shared" si="77"/>
        <v>0</v>
      </c>
      <c r="X102" s="9">
        <f t="shared" si="108"/>
        <v>0</v>
      </c>
      <c r="Y102" s="4">
        <v>0</v>
      </c>
      <c r="Z102" s="4">
        <f t="shared" si="78"/>
        <v>0</v>
      </c>
      <c r="AA102" s="9">
        <f t="shared" si="109"/>
        <v>0</v>
      </c>
      <c r="AB102" s="4">
        <v>0</v>
      </c>
      <c r="AC102" s="4">
        <f t="shared" si="79"/>
        <v>0</v>
      </c>
      <c r="AD102" s="9">
        <f t="shared" si="110"/>
        <v>0</v>
      </c>
      <c r="AE102" s="4">
        <v>327</v>
      </c>
      <c r="AF102" s="4">
        <f t="shared" si="80"/>
        <v>752.09999999999991</v>
      </c>
      <c r="AG102" s="9">
        <f t="shared" si="111"/>
        <v>65.849069342478842</v>
      </c>
      <c r="AH102" s="7">
        <v>0</v>
      </c>
      <c r="AI102" s="12">
        <f t="shared" si="81"/>
        <v>656.92786150381619</v>
      </c>
    </row>
    <row r="103" spans="1:36" x14ac:dyDescent="0.2">
      <c r="A103" s="5"/>
      <c r="B103" s="2" t="s">
        <v>104</v>
      </c>
      <c r="C103" s="3"/>
      <c r="D103" s="4">
        <v>99</v>
      </c>
      <c r="E103" s="4">
        <f t="shared" si="71"/>
        <v>227.7</v>
      </c>
      <c r="F103" s="9">
        <f t="shared" si="102"/>
        <v>19.935956773411025</v>
      </c>
      <c r="G103" s="4">
        <v>0</v>
      </c>
      <c r="H103" s="4">
        <f t="shared" si="72"/>
        <v>0</v>
      </c>
      <c r="I103" s="9">
        <f t="shared" si="103"/>
        <v>0</v>
      </c>
      <c r="J103" s="4">
        <v>9</v>
      </c>
      <c r="K103" s="4">
        <f t="shared" si="73"/>
        <v>11.25</v>
      </c>
      <c r="L103" s="9">
        <f t="shared" si="104"/>
        <v>0.98497810145311393</v>
      </c>
      <c r="M103" s="4">
        <v>1680</v>
      </c>
      <c r="N103" s="4">
        <f t="shared" si="74"/>
        <v>735</v>
      </c>
      <c r="O103" s="9">
        <f t="shared" si="105"/>
        <v>64.351902628270111</v>
      </c>
      <c r="P103" s="4">
        <v>19544</v>
      </c>
      <c r="Q103" s="4">
        <f t="shared" si="75"/>
        <v>244.3</v>
      </c>
      <c r="R103" s="9">
        <f t="shared" si="106"/>
        <v>21.389346683110734</v>
      </c>
      <c r="S103" s="4">
        <v>82</v>
      </c>
      <c r="T103" s="4">
        <f t="shared" si="76"/>
        <v>1.0249999999999999</v>
      </c>
      <c r="U103" s="9">
        <f t="shared" si="107"/>
        <v>8.974244924350594E-2</v>
      </c>
      <c r="V103" s="4">
        <v>215</v>
      </c>
      <c r="W103" s="4">
        <f t="shared" si="77"/>
        <v>80.625</v>
      </c>
      <c r="X103" s="9">
        <f t="shared" si="108"/>
        <v>7.0590097270806504</v>
      </c>
      <c r="Y103" s="4">
        <v>261</v>
      </c>
      <c r="Z103" s="4">
        <f t="shared" si="78"/>
        <v>97.875</v>
      </c>
      <c r="AA103" s="9">
        <f t="shared" si="109"/>
        <v>8.5693094826420921</v>
      </c>
      <c r="AB103" s="4">
        <v>0</v>
      </c>
      <c r="AC103" s="4">
        <f t="shared" si="79"/>
        <v>0</v>
      </c>
      <c r="AD103" s="9">
        <f t="shared" si="110"/>
        <v>0</v>
      </c>
      <c r="AE103" s="4">
        <v>580</v>
      </c>
      <c r="AF103" s="4">
        <f t="shared" si="80"/>
        <v>1334</v>
      </c>
      <c r="AG103" s="9">
        <f t="shared" si="111"/>
        <v>116.79651443008481</v>
      </c>
      <c r="AH103" s="7">
        <v>0</v>
      </c>
      <c r="AI103" s="12">
        <f t="shared" si="81"/>
        <v>239.17676027529603</v>
      </c>
      <c r="AJ103" s="23">
        <f>SUM(E98:E103,H98:H103,K98:K103,N98:N103,Q98:Q103,T98:T103,W98:W103,Z98:Z103,AC98:AC103,AF98:AF103)</f>
        <v>95617.074999999997</v>
      </c>
    </row>
    <row r="104" spans="1:36" x14ac:dyDescent="0.2">
      <c r="A104" s="16" t="s">
        <v>105</v>
      </c>
      <c r="B104" s="17" t="s">
        <v>13</v>
      </c>
      <c r="C104" s="17"/>
      <c r="D104" s="18">
        <v>1163</v>
      </c>
      <c r="E104" s="18">
        <f t="shared" si="71"/>
        <v>2674.8999999999996</v>
      </c>
      <c r="F104" s="19">
        <f>(E104/$AJ$106)*$H$120</f>
        <v>91.727957764363666</v>
      </c>
      <c r="G104" s="18">
        <v>110</v>
      </c>
      <c r="H104" s="18">
        <f t="shared" si="72"/>
        <v>252.99999999999997</v>
      </c>
      <c r="I104" s="19">
        <f>(H104/$AJ$106)*$H$120</f>
        <v>8.6759031419432517</v>
      </c>
      <c r="J104" s="18">
        <v>382</v>
      </c>
      <c r="K104" s="18">
        <f t="shared" si="73"/>
        <v>477.5</v>
      </c>
      <c r="L104" s="19">
        <f>(K104/$AJ$106)*$H$120</f>
        <v>16.374481226394877</v>
      </c>
      <c r="M104" s="18">
        <v>92283</v>
      </c>
      <c r="N104" s="18">
        <f t="shared" si="74"/>
        <v>40373.8125</v>
      </c>
      <c r="O104" s="19">
        <f>(N104/$AJ$106)*$H$120</f>
        <v>1384.5031095690822</v>
      </c>
      <c r="P104" s="18">
        <v>2312110</v>
      </c>
      <c r="Q104" s="18">
        <f t="shared" si="75"/>
        <v>28901.375</v>
      </c>
      <c r="R104" s="19">
        <f>(Q104/$AJ$106)*$H$120</f>
        <v>991.0890520513052</v>
      </c>
      <c r="S104" s="18">
        <v>8506</v>
      </c>
      <c r="T104" s="18">
        <f t="shared" si="76"/>
        <v>106.325</v>
      </c>
      <c r="U104" s="19">
        <f>(T104/$AJ$106)*$H$120</f>
        <v>3.6461083065893933</v>
      </c>
      <c r="V104" s="18">
        <v>591</v>
      </c>
      <c r="W104" s="18">
        <f t="shared" si="77"/>
        <v>221.625</v>
      </c>
      <c r="X104" s="19">
        <f>(W104/$AJ$106)*$H$120</f>
        <v>7.5999882760204489</v>
      </c>
      <c r="Y104" s="18">
        <v>312</v>
      </c>
      <c r="Z104" s="18">
        <f t="shared" si="78"/>
        <v>117</v>
      </c>
      <c r="AA104" s="19">
        <f>(Z104/$AJ$106)*$H$120</f>
        <v>4.0121765518077499</v>
      </c>
      <c r="AB104" s="18">
        <v>0</v>
      </c>
      <c r="AC104" s="18">
        <f t="shared" si="79"/>
        <v>0</v>
      </c>
      <c r="AD104" s="19">
        <f>(AC104/$AJ$106)*$H$120</f>
        <v>0</v>
      </c>
      <c r="AE104" s="18">
        <v>841</v>
      </c>
      <c r="AF104" s="18">
        <f t="shared" si="80"/>
        <v>1934.3</v>
      </c>
      <c r="AG104" s="19">
        <f>(AF104/$AJ$106)*$H$120</f>
        <v>66.331223112493419</v>
      </c>
      <c r="AH104" s="18">
        <v>8</v>
      </c>
      <c r="AI104" s="19">
        <f t="shared" si="81"/>
        <v>2581.96</v>
      </c>
    </row>
    <row r="105" spans="1:36" x14ac:dyDescent="0.2">
      <c r="A105" s="5"/>
      <c r="B105" s="2" t="s">
        <v>105</v>
      </c>
      <c r="C105" s="3"/>
      <c r="D105" s="4">
        <v>340</v>
      </c>
      <c r="E105" s="4">
        <f t="shared" si="71"/>
        <v>781.99999999999989</v>
      </c>
      <c r="F105" s="9">
        <f>(E105/$AJ$103)*$H$119</f>
        <v>68.466922252118664</v>
      </c>
      <c r="G105" s="4">
        <v>110</v>
      </c>
      <c r="H105" s="4">
        <f t="shared" si="72"/>
        <v>252.99999999999997</v>
      </c>
      <c r="I105" s="9">
        <f>(H105/$AJ$103)*$H$119</f>
        <v>22.151063081567806</v>
      </c>
      <c r="J105" s="4">
        <v>119</v>
      </c>
      <c r="K105" s="4">
        <f t="shared" si="73"/>
        <v>148.75</v>
      </c>
      <c r="L105" s="9">
        <f>(K105/$AJ$103)*$H$119</f>
        <v>13.023599341435618</v>
      </c>
      <c r="M105" s="4">
        <v>7482</v>
      </c>
      <c r="N105" s="4">
        <f t="shared" si="74"/>
        <v>3273.375</v>
      </c>
      <c r="O105" s="9">
        <f>(N105/$AJ$103)*$H$119</f>
        <v>286.59579491947443</v>
      </c>
      <c r="P105" s="4">
        <v>1824573</v>
      </c>
      <c r="Q105" s="4">
        <f t="shared" si="75"/>
        <v>22807.162499999999</v>
      </c>
      <c r="R105" s="9">
        <f>(Q105/$AJ$103)*$H$119</f>
        <v>1996.8493883362362</v>
      </c>
      <c r="S105" s="4">
        <v>6772</v>
      </c>
      <c r="T105" s="4">
        <f t="shared" si="76"/>
        <v>84.65</v>
      </c>
      <c r="U105" s="9">
        <f>(T105/$AJ$103)*$H$119</f>
        <v>7.4114130033783203</v>
      </c>
      <c r="V105" s="4">
        <v>111</v>
      </c>
      <c r="W105" s="4">
        <f t="shared" si="77"/>
        <v>41.625</v>
      </c>
      <c r="X105" s="9">
        <f>(W105/$AJ$103)*$H$119</f>
        <v>3.6444189753765217</v>
      </c>
      <c r="Y105" s="4">
        <v>203</v>
      </c>
      <c r="Z105" s="4">
        <f t="shared" si="78"/>
        <v>76.125</v>
      </c>
      <c r="AA105" s="9">
        <f>(Z105/$AJ$103)*$H$119</f>
        <v>6.6650184864994051</v>
      </c>
      <c r="AB105" s="4">
        <v>0</v>
      </c>
      <c r="AC105" s="4">
        <f t="shared" si="79"/>
        <v>0</v>
      </c>
      <c r="AD105" s="9">
        <f>(AC105/$AJ$103)*$H$119</f>
        <v>0</v>
      </c>
      <c r="AE105" s="4">
        <v>180</v>
      </c>
      <c r="AF105" s="4">
        <f t="shared" si="80"/>
        <v>413.99999999999994</v>
      </c>
      <c r="AG105" s="9">
        <f>(AF105/$AJ$103)*$H$119</f>
        <v>36.247194133474586</v>
      </c>
      <c r="AH105" s="7">
        <v>1</v>
      </c>
      <c r="AI105" s="12">
        <f t="shared" si="81"/>
        <v>2442.0548125295613</v>
      </c>
    </row>
    <row r="106" spans="1:36" x14ac:dyDescent="0.2">
      <c r="A106" s="5"/>
      <c r="B106" s="2" t="s">
        <v>106</v>
      </c>
      <c r="C106" s="3"/>
      <c r="D106" s="4">
        <v>823</v>
      </c>
      <c r="E106" s="4">
        <f t="shared" si="71"/>
        <v>1892.8999999999999</v>
      </c>
      <c r="F106" s="9">
        <f>(E106/$AJ$103)*$H$119</f>
        <v>165.73022651027549</v>
      </c>
      <c r="G106" s="4">
        <v>0</v>
      </c>
      <c r="H106" s="4">
        <f t="shared" si="72"/>
        <v>0</v>
      </c>
      <c r="I106" s="9">
        <f>(H106/$AJ$103)*$H$119</f>
        <v>0</v>
      </c>
      <c r="J106" s="4">
        <v>263</v>
      </c>
      <c r="K106" s="4">
        <f t="shared" si="73"/>
        <v>328.75</v>
      </c>
      <c r="L106" s="9">
        <f>(K106/$AJ$103)*$H$119</f>
        <v>28.783248964685441</v>
      </c>
      <c r="M106" s="4">
        <v>84801</v>
      </c>
      <c r="N106" s="4">
        <f t="shared" si="74"/>
        <v>37100.4375</v>
      </c>
      <c r="O106" s="9">
        <f>(N106/$AJ$103)*$H$119</f>
        <v>3248.2771992737703</v>
      </c>
      <c r="P106" s="4">
        <v>487537</v>
      </c>
      <c r="Q106" s="4">
        <f t="shared" si="75"/>
        <v>6094.2124999999996</v>
      </c>
      <c r="R106" s="9">
        <f>(Q106/$AJ$103)*$H$119</f>
        <v>533.57029849794083</v>
      </c>
      <c r="S106" s="4">
        <v>1734</v>
      </c>
      <c r="T106" s="4">
        <f t="shared" si="76"/>
        <v>21.675000000000001</v>
      </c>
      <c r="U106" s="9">
        <f>(T106/$AJ$103)*$H$119</f>
        <v>1.8977244754663332</v>
      </c>
      <c r="V106" s="4">
        <v>480</v>
      </c>
      <c r="W106" s="4">
        <f t="shared" si="77"/>
        <v>180</v>
      </c>
      <c r="X106" s="9">
        <f>(W106/$AJ$103)*$H$119</f>
        <v>15.759649623249823</v>
      </c>
      <c r="Y106" s="4">
        <v>109</v>
      </c>
      <c r="Z106" s="4">
        <f t="shared" si="78"/>
        <v>40.875</v>
      </c>
      <c r="AA106" s="9">
        <f>(Z106/$AJ$103)*$H$119</f>
        <v>3.5787537686129807</v>
      </c>
      <c r="AB106" s="4">
        <v>0</v>
      </c>
      <c r="AC106" s="4">
        <f t="shared" si="79"/>
        <v>0</v>
      </c>
      <c r="AD106" s="9">
        <f>(AC106/$AJ$103)*$H$119</f>
        <v>0</v>
      </c>
      <c r="AE106" s="4">
        <v>661</v>
      </c>
      <c r="AF106" s="4">
        <f t="shared" si="80"/>
        <v>1520.3</v>
      </c>
      <c r="AG106" s="9">
        <f>(AF106/$AJ$103)*$H$119</f>
        <v>133.10775179014837</v>
      </c>
      <c r="AH106" s="7">
        <v>7</v>
      </c>
      <c r="AI106" s="12">
        <f t="shared" si="81"/>
        <v>4137.7048529041494</v>
      </c>
      <c r="AJ106" s="23">
        <f>SUM(E105:E106,H105:H106,K105:K106,N105:N106,Q105:Q106,T105:T106,W105:W106,Z105:Z106,AC105:AC106,AF105:AF106)</f>
        <v>75059.837499999994</v>
      </c>
    </row>
    <row r="110" spans="1:36" x14ac:dyDescent="0.2">
      <c r="A110" s="20" t="s">
        <v>107</v>
      </c>
      <c r="B110" s="20" t="s">
        <v>108</v>
      </c>
      <c r="C110" s="20"/>
      <c r="D110" s="20"/>
      <c r="E110" s="20"/>
      <c r="G110" s="16" t="s">
        <v>14</v>
      </c>
      <c r="H110" s="21">
        <v>572.38999999999987</v>
      </c>
    </row>
    <row r="111" spans="1:36" x14ac:dyDescent="0.2">
      <c r="A111" t="s">
        <v>109</v>
      </c>
      <c r="B111">
        <v>2.2999999999999998</v>
      </c>
      <c r="C111" t="s">
        <v>110</v>
      </c>
      <c r="D111" s="8">
        <v>2.5</v>
      </c>
      <c r="E111" t="s">
        <v>121</v>
      </c>
      <c r="F111"/>
      <c r="G111" s="16" t="s">
        <v>33</v>
      </c>
      <c r="H111" s="21">
        <v>17253.07</v>
      </c>
    </row>
    <row r="112" spans="1:36" x14ac:dyDescent="0.2">
      <c r="A112" t="s">
        <v>111</v>
      </c>
      <c r="B112">
        <v>0.4375</v>
      </c>
      <c r="C112" t="s">
        <v>110</v>
      </c>
      <c r="D112" s="8"/>
      <c r="E112"/>
      <c r="F112"/>
      <c r="G112" s="16" t="s">
        <v>41</v>
      </c>
      <c r="H112" s="21">
        <v>5432.93</v>
      </c>
    </row>
    <row r="113" spans="1:8" x14ac:dyDescent="0.2">
      <c r="A113" t="s">
        <v>112</v>
      </c>
      <c r="B113">
        <v>2.2999999999999998</v>
      </c>
      <c r="C113" t="s">
        <v>110</v>
      </c>
      <c r="D113" s="8">
        <v>2.5</v>
      </c>
      <c r="E113" t="s">
        <v>121</v>
      </c>
      <c r="F113"/>
      <c r="G113" s="16" t="s">
        <v>46</v>
      </c>
      <c r="H113" s="21">
        <v>782.01</v>
      </c>
    </row>
    <row r="114" spans="1:8" x14ac:dyDescent="0.2">
      <c r="A114" t="s">
        <v>113</v>
      </c>
      <c r="B114">
        <v>0.25</v>
      </c>
      <c r="C114" t="s">
        <v>110</v>
      </c>
      <c r="D114" s="8"/>
      <c r="E114"/>
      <c r="F114"/>
      <c r="G114" s="16" t="s">
        <v>54</v>
      </c>
      <c r="H114" s="21">
        <v>1550.65</v>
      </c>
    </row>
    <row r="115" spans="1:8" x14ac:dyDescent="0.2">
      <c r="A115" t="s">
        <v>119</v>
      </c>
      <c r="B115">
        <v>1.25</v>
      </c>
      <c r="C115" t="s">
        <v>110</v>
      </c>
      <c r="D115" s="8"/>
      <c r="E115"/>
      <c r="F115"/>
      <c r="G115" s="16" t="s">
        <v>65</v>
      </c>
      <c r="H115" s="21">
        <v>9624.0199999999986</v>
      </c>
    </row>
    <row r="116" spans="1:8" x14ac:dyDescent="0.2">
      <c r="A116" t="s">
        <v>114</v>
      </c>
      <c r="B116">
        <v>0.25</v>
      </c>
      <c r="C116" t="s">
        <v>110</v>
      </c>
      <c r="D116" s="8"/>
      <c r="E116"/>
      <c r="F116"/>
      <c r="G116" s="16" t="s">
        <v>84</v>
      </c>
      <c r="H116" s="21">
        <v>1634.4199999999998</v>
      </c>
    </row>
    <row r="117" spans="1:8" x14ac:dyDescent="0.2">
      <c r="A117" t="s">
        <v>115</v>
      </c>
      <c r="B117">
        <v>0.375</v>
      </c>
      <c r="C117" t="s">
        <v>110</v>
      </c>
      <c r="D117" s="8">
        <v>0.57999999999999996</v>
      </c>
      <c r="E117" t="s">
        <v>110</v>
      </c>
      <c r="F117"/>
      <c r="G117" s="16" t="s">
        <v>92</v>
      </c>
      <c r="H117" s="21">
        <v>0</v>
      </c>
    </row>
    <row r="118" spans="1:8" x14ac:dyDescent="0.2">
      <c r="A118" t="s">
        <v>116</v>
      </c>
      <c r="B118">
        <v>0.375</v>
      </c>
      <c r="C118" t="s">
        <v>110</v>
      </c>
      <c r="D118" s="8">
        <v>0.57999999999999996</v>
      </c>
      <c r="E118" t="s">
        <v>110</v>
      </c>
      <c r="F118"/>
      <c r="G118" s="16" t="s">
        <v>94</v>
      </c>
      <c r="H118" s="21">
        <v>96.95</v>
      </c>
    </row>
    <row r="119" spans="1:8" x14ac:dyDescent="0.2">
      <c r="A119" t="s">
        <v>120</v>
      </c>
      <c r="B119">
        <v>2.7499999999999998E-3</v>
      </c>
      <c r="C119" t="s">
        <v>110</v>
      </c>
      <c r="D119" s="8"/>
      <c r="F119"/>
      <c r="G119" s="16" t="s">
        <v>99</v>
      </c>
      <c r="H119" s="21">
        <v>8371.6200000000008</v>
      </c>
    </row>
    <row r="120" spans="1:8" x14ac:dyDescent="0.2">
      <c r="G120" s="16" t="s">
        <v>105</v>
      </c>
      <c r="H120" s="21">
        <v>2573.96</v>
      </c>
    </row>
    <row r="121" spans="1:8" x14ac:dyDescent="0.2">
      <c r="G121" s="22" t="s">
        <v>122</v>
      </c>
      <c r="H121" s="21">
        <f>SUM(H110:H120)</f>
        <v>47892.02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F9" sqref="F9"/>
    </sheetView>
  </sheetViews>
  <sheetFormatPr defaultRowHeight="14.25" x14ac:dyDescent="0.2"/>
  <sheetData>
    <row r="1" spans="1:4" x14ac:dyDescent="0.2">
      <c r="A1" s="16" t="s">
        <v>14</v>
      </c>
      <c r="B1" s="17" t="s">
        <v>13</v>
      </c>
    </row>
    <row r="2" spans="1:4" ht="25.5" x14ac:dyDescent="0.2">
      <c r="A2" s="5"/>
      <c r="B2" s="3" t="s">
        <v>15</v>
      </c>
      <c r="C2">
        <v>0</v>
      </c>
      <c r="D2">
        <f>SUM(C2:C19)</f>
        <v>572.38999999999987</v>
      </c>
    </row>
    <row r="3" spans="1:4" x14ac:dyDescent="0.2">
      <c r="A3" s="5"/>
      <c r="B3" s="3" t="s">
        <v>16</v>
      </c>
      <c r="C3">
        <v>0</v>
      </c>
    </row>
    <row r="4" spans="1:4" x14ac:dyDescent="0.2">
      <c r="A4" s="5"/>
      <c r="B4" s="3" t="s">
        <v>17</v>
      </c>
      <c r="C4">
        <v>0</v>
      </c>
    </row>
    <row r="5" spans="1:4" x14ac:dyDescent="0.2">
      <c r="A5" s="5"/>
      <c r="B5" s="3" t="s">
        <v>18</v>
      </c>
      <c r="C5">
        <v>0</v>
      </c>
    </row>
    <row r="6" spans="1:4" x14ac:dyDescent="0.2">
      <c r="A6" s="5"/>
      <c r="B6" s="3" t="s">
        <v>19</v>
      </c>
      <c r="C6">
        <v>0</v>
      </c>
    </row>
    <row r="7" spans="1:4" x14ac:dyDescent="0.2">
      <c r="A7" s="5"/>
      <c r="B7" s="3" t="s">
        <v>20</v>
      </c>
      <c r="C7">
        <v>51.54</v>
      </c>
    </row>
    <row r="8" spans="1:4" x14ac:dyDescent="0.2">
      <c r="A8" s="5"/>
      <c r="B8" s="3" t="s">
        <v>21</v>
      </c>
      <c r="C8">
        <v>117.02</v>
      </c>
    </row>
    <row r="9" spans="1:4" ht="25.5" x14ac:dyDescent="0.2">
      <c r="A9" s="5"/>
      <c r="B9" s="3" t="s">
        <v>22</v>
      </c>
      <c r="C9">
        <v>11.44</v>
      </c>
    </row>
    <row r="10" spans="1:4" x14ac:dyDescent="0.2">
      <c r="A10" s="5"/>
      <c r="B10" s="3" t="s">
        <v>23</v>
      </c>
      <c r="C10">
        <v>296.19</v>
      </c>
    </row>
    <row r="11" spans="1:4" ht="25.5" x14ac:dyDescent="0.2">
      <c r="A11" s="5"/>
      <c r="B11" s="3" t="s">
        <v>24</v>
      </c>
      <c r="C11">
        <v>0</v>
      </c>
    </row>
    <row r="12" spans="1:4" x14ac:dyDescent="0.2">
      <c r="A12" s="5"/>
      <c r="B12" s="3" t="s">
        <v>25</v>
      </c>
      <c r="C12">
        <v>0</v>
      </c>
    </row>
    <row r="13" spans="1:4" x14ac:dyDescent="0.2">
      <c r="A13" s="5"/>
      <c r="B13" s="3" t="s">
        <v>26</v>
      </c>
      <c r="C13">
        <v>0</v>
      </c>
    </row>
    <row r="14" spans="1:4" x14ac:dyDescent="0.2">
      <c r="A14" s="5"/>
      <c r="B14" s="3" t="s">
        <v>27</v>
      </c>
      <c r="C14">
        <v>36.6</v>
      </c>
    </row>
    <row r="15" spans="1:4" x14ac:dyDescent="0.2">
      <c r="A15" s="5"/>
      <c r="B15" s="3" t="s">
        <v>28</v>
      </c>
      <c r="C15">
        <v>0</v>
      </c>
    </row>
    <row r="16" spans="1:4" x14ac:dyDescent="0.2">
      <c r="A16" s="5"/>
      <c r="B16" s="3" t="s">
        <v>29</v>
      </c>
      <c r="C16">
        <v>19.309999999999999</v>
      </c>
    </row>
    <row r="17" spans="1:4" x14ac:dyDescent="0.2">
      <c r="A17" s="5"/>
      <c r="B17" s="3" t="s">
        <v>30</v>
      </c>
      <c r="C17">
        <v>40.29</v>
      </c>
    </row>
    <row r="18" spans="1:4" x14ac:dyDescent="0.2">
      <c r="A18" s="5"/>
      <c r="B18" s="3" t="s">
        <v>31</v>
      </c>
      <c r="C18">
        <v>0</v>
      </c>
    </row>
    <row r="19" spans="1:4" x14ac:dyDescent="0.2">
      <c r="A19" s="5"/>
      <c r="B19" s="3" t="s">
        <v>32</v>
      </c>
      <c r="C19">
        <v>0</v>
      </c>
    </row>
    <row r="20" spans="1:4" x14ac:dyDescent="0.2">
      <c r="A20" s="16" t="s">
        <v>33</v>
      </c>
      <c r="B20" s="17" t="s">
        <v>13</v>
      </c>
    </row>
    <row r="21" spans="1:4" x14ac:dyDescent="0.2">
      <c r="A21" s="5"/>
      <c r="B21" s="3" t="s">
        <v>33</v>
      </c>
      <c r="C21">
        <v>625.21</v>
      </c>
      <c r="D21">
        <f>SUM(C21:C28)</f>
        <v>17253.07</v>
      </c>
    </row>
    <row r="22" spans="1:4" x14ac:dyDescent="0.2">
      <c r="A22" s="5"/>
      <c r="B22" s="3" t="s">
        <v>34</v>
      </c>
      <c r="C22">
        <v>4093.54</v>
      </c>
    </row>
    <row r="23" spans="1:4" x14ac:dyDescent="0.2">
      <c r="A23" s="5"/>
      <c r="B23" s="3" t="s">
        <v>35</v>
      </c>
      <c r="C23">
        <v>1384.29</v>
      </c>
    </row>
    <row r="24" spans="1:4" ht="25.5" x14ac:dyDescent="0.2">
      <c r="A24" s="5"/>
      <c r="B24" s="3" t="s">
        <v>36</v>
      </c>
      <c r="C24">
        <v>209.31</v>
      </c>
    </row>
    <row r="25" spans="1:4" ht="25.5" x14ac:dyDescent="0.2">
      <c r="A25" s="5"/>
      <c r="B25" s="3" t="s">
        <v>37</v>
      </c>
      <c r="C25">
        <v>1111.49</v>
      </c>
    </row>
    <row r="26" spans="1:4" x14ac:dyDescent="0.2">
      <c r="A26" s="5"/>
      <c r="B26" s="3" t="s">
        <v>38</v>
      </c>
      <c r="C26">
        <v>736.3</v>
      </c>
    </row>
    <row r="27" spans="1:4" x14ac:dyDescent="0.2">
      <c r="A27" s="5"/>
      <c r="B27" s="3" t="s">
        <v>39</v>
      </c>
      <c r="C27">
        <v>5823.75</v>
      </c>
    </row>
    <row r="28" spans="1:4" ht="25.5" x14ac:dyDescent="0.2">
      <c r="A28" s="5"/>
      <c r="B28" s="3" t="s">
        <v>40</v>
      </c>
      <c r="C28">
        <v>3269.18</v>
      </c>
    </row>
    <row r="29" spans="1:4" x14ac:dyDescent="0.2">
      <c r="A29" s="16" t="s">
        <v>41</v>
      </c>
      <c r="B29" s="17" t="s">
        <v>13</v>
      </c>
    </row>
    <row r="30" spans="1:4" x14ac:dyDescent="0.2">
      <c r="A30" s="5"/>
      <c r="B30" s="3" t="s">
        <v>41</v>
      </c>
      <c r="C30">
        <v>605.58000000000004</v>
      </c>
      <c r="D30">
        <f>SUM(C30:C34)</f>
        <v>5432.93</v>
      </c>
    </row>
    <row r="31" spans="1:4" x14ac:dyDescent="0.2">
      <c r="A31" s="5"/>
      <c r="B31" s="3" t="s">
        <v>42</v>
      </c>
      <c r="C31">
        <v>396.86</v>
      </c>
    </row>
    <row r="32" spans="1:4" ht="25.5" x14ac:dyDescent="0.2">
      <c r="A32" s="5"/>
      <c r="B32" s="3" t="s">
        <v>43</v>
      </c>
      <c r="C32">
        <v>2576.81</v>
      </c>
    </row>
    <row r="33" spans="1:4" x14ac:dyDescent="0.2">
      <c r="A33" s="5"/>
      <c r="B33" s="3" t="s">
        <v>44</v>
      </c>
      <c r="C33">
        <v>468.4</v>
      </c>
    </row>
    <row r="34" spans="1:4" x14ac:dyDescent="0.2">
      <c r="A34" s="5"/>
      <c r="B34" s="3" t="s">
        <v>45</v>
      </c>
      <c r="C34">
        <v>1385.28</v>
      </c>
    </row>
    <row r="35" spans="1:4" x14ac:dyDescent="0.2">
      <c r="A35" s="16" t="s">
        <v>46</v>
      </c>
      <c r="B35" s="17" t="s">
        <v>13</v>
      </c>
    </row>
    <row r="36" spans="1:4" x14ac:dyDescent="0.2">
      <c r="A36" s="5"/>
      <c r="B36" s="3" t="s">
        <v>46</v>
      </c>
      <c r="C36">
        <v>121.81</v>
      </c>
      <c r="D36">
        <f>SUM(C36:C43)</f>
        <v>782.01</v>
      </c>
    </row>
    <row r="37" spans="1:4" x14ac:dyDescent="0.2">
      <c r="A37" s="5"/>
      <c r="B37" s="3" t="s">
        <v>47</v>
      </c>
      <c r="C37">
        <v>48.56</v>
      </c>
    </row>
    <row r="38" spans="1:4" ht="25.5" x14ac:dyDescent="0.2">
      <c r="A38" s="5"/>
      <c r="B38" s="3" t="s">
        <v>48</v>
      </c>
      <c r="C38">
        <v>52.27</v>
      </c>
    </row>
    <row r="39" spans="1:4" x14ac:dyDescent="0.2">
      <c r="A39" s="5"/>
      <c r="B39" s="3" t="s">
        <v>49</v>
      </c>
      <c r="C39">
        <v>141.91999999999999</v>
      </c>
    </row>
    <row r="40" spans="1:4" x14ac:dyDescent="0.2">
      <c r="A40" s="5"/>
      <c r="B40" s="3" t="s">
        <v>50</v>
      </c>
      <c r="C40">
        <v>182.76</v>
      </c>
    </row>
    <row r="41" spans="1:4" x14ac:dyDescent="0.2">
      <c r="A41" s="5"/>
      <c r="B41" s="3" t="s">
        <v>51</v>
      </c>
      <c r="C41">
        <v>213.59</v>
      </c>
    </row>
    <row r="42" spans="1:4" x14ac:dyDescent="0.2">
      <c r="A42" s="5"/>
      <c r="B42" s="3" t="s">
        <v>52</v>
      </c>
      <c r="C42">
        <v>21.1</v>
      </c>
    </row>
    <row r="43" spans="1:4" x14ac:dyDescent="0.2">
      <c r="A43" s="5"/>
      <c r="B43" s="3" t="s">
        <v>53</v>
      </c>
      <c r="C43">
        <v>0</v>
      </c>
    </row>
    <row r="44" spans="1:4" x14ac:dyDescent="0.2">
      <c r="A44" s="16" t="s">
        <v>54</v>
      </c>
      <c r="B44" s="17" t="s">
        <v>13</v>
      </c>
    </row>
    <row r="45" spans="1:4" x14ac:dyDescent="0.2">
      <c r="A45" s="5"/>
      <c r="B45" s="3" t="s">
        <v>54</v>
      </c>
      <c r="C45">
        <v>35.29</v>
      </c>
      <c r="D45">
        <f>SUM(C45:C55)</f>
        <v>1550.65</v>
      </c>
    </row>
    <row r="46" spans="1:4" x14ac:dyDescent="0.2">
      <c r="A46" s="5"/>
      <c r="B46" s="3" t="s">
        <v>55</v>
      </c>
      <c r="C46">
        <v>366.69</v>
      </c>
    </row>
    <row r="47" spans="1:4" x14ac:dyDescent="0.2">
      <c r="A47" s="5"/>
      <c r="B47" s="3" t="s">
        <v>56</v>
      </c>
      <c r="C47">
        <v>553.79</v>
      </c>
    </row>
    <row r="48" spans="1:4" x14ac:dyDescent="0.2">
      <c r="A48" s="5"/>
      <c r="B48" s="3" t="s">
        <v>57</v>
      </c>
      <c r="C48">
        <v>120.46</v>
      </c>
    </row>
    <row r="49" spans="1:4" x14ac:dyDescent="0.2">
      <c r="A49" s="5"/>
      <c r="B49" s="3" t="s">
        <v>58</v>
      </c>
      <c r="C49">
        <v>366.57</v>
      </c>
    </row>
    <row r="50" spans="1:4" x14ac:dyDescent="0.2">
      <c r="A50" s="5"/>
      <c r="B50" s="3" t="s">
        <v>59</v>
      </c>
      <c r="C50">
        <v>0</v>
      </c>
    </row>
    <row r="51" spans="1:4" x14ac:dyDescent="0.2">
      <c r="A51" s="5"/>
      <c r="B51" s="3" t="s">
        <v>60</v>
      </c>
      <c r="C51">
        <v>1.1299999999999999</v>
      </c>
    </row>
    <row r="52" spans="1:4" x14ac:dyDescent="0.2">
      <c r="A52" s="5"/>
      <c r="B52" s="3" t="s">
        <v>61</v>
      </c>
      <c r="C52">
        <v>0</v>
      </c>
    </row>
    <row r="53" spans="1:4" x14ac:dyDescent="0.2">
      <c r="A53" s="5"/>
      <c r="B53" s="3" t="s">
        <v>62</v>
      </c>
      <c r="C53">
        <v>106.72</v>
      </c>
    </row>
    <row r="54" spans="1:4" x14ac:dyDescent="0.2">
      <c r="A54" s="5"/>
      <c r="B54" s="3" t="s">
        <v>63</v>
      </c>
      <c r="C54">
        <v>0</v>
      </c>
    </row>
    <row r="55" spans="1:4" x14ac:dyDescent="0.2">
      <c r="A55" s="5"/>
      <c r="B55" s="3" t="s">
        <v>64</v>
      </c>
      <c r="C55">
        <v>0</v>
      </c>
    </row>
    <row r="56" spans="1:4" x14ac:dyDescent="0.2">
      <c r="A56" s="16" t="s">
        <v>65</v>
      </c>
      <c r="B56" s="17" t="s">
        <v>13</v>
      </c>
    </row>
    <row r="57" spans="1:4" x14ac:dyDescent="0.2">
      <c r="A57" s="5"/>
      <c r="B57" s="3" t="s">
        <v>65</v>
      </c>
      <c r="C57">
        <v>0</v>
      </c>
      <c r="D57">
        <f>SUM(C57:C76)</f>
        <v>9624.0199999999986</v>
      </c>
    </row>
    <row r="58" spans="1:4" x14ac:dyDescent="0.2">
      <c r="A58" s="5"/>
      <c r="B58" s="3" t="s">
        <v>66</v>
      </c>
      <c r="C58">
        <v>305.39</v>
      </c>
    </row>
    <row r="59" spans="1:4" x14ac:dyDescent="0.2">
      <c r="A59" s="5"/>
      <c r="B59" s="3" t="s">
        <v>67</v>
      </c>
      <c r="C59">
        <v>102.65</v>
      </c>
    </row>
    <row r="60" spans="1:4" x14ac:dyDescent="0.2">
      <c r="A60" s="5"/>
      <c r="B60" s="3" t="s">
        <v>68</v>
      </c>
      <c r="C60">
        <v>76.03</v>
      </c>
    </row>
    <row r="61" spans="1:4" x14ac:dyDescent="0.2">
      <c r="A61" s="5"/>
      <c r="B61" s="3" t="s">
        <v>69</v>
      </c>
      <c r="C61">
        <v>546.91999999999996</v>
      </c>
    </row>
    <row r="62" spans="1:4" x14ac:dyDescent="0.2">
      <c r="A62" s="5"/>
      <c r="B62" s="3" t="s">
        <v>70</v>
      </c>
      <c r="C62">
        <v>5393.02</v>
      </c>
    </row>
    <row r="63" spans="1:4" x14ac:dyDescent="0.2">
      <c r="A63" s="5"/>
      <c r="B63" s="3" t="s">
        <v>71</v>
      </c>
      <c r="C63">
        <v>71.459999999999994</v>
      </c>
    </row>
    <row r="64" spans="1:4" x14ac:dyDescent="0.2">
      <c r="A64" s="5"/>
      <c r="B64" s="3" t="s">
        <v>72</v>
      </c>
      <c r="C64">
        <v>106.54</v>
      </c>
    </row>
    <row r="65" spans="1:4" x14ac:dyDescent="0.2">
      <c r="A65" s="5"/>
      <c r="B65" s="3" t="s">
        <v>73</v>
      </c>
      <c r="C65">
        <v>0</v>
      </c>
    </row>
    <row r="66" spans="1:4" x14ac:dyDescent="0.2">
      <c r="A66" s="5"/>
      <c r="B66" s="3" t="s">
        <v>74</v>
      </c>
      <c r="C66">
        <v>12.11</v>
      </c>
    </row>
    <row r="67" spans="1:4" x14ac:dyDescent="0.2">
      <c r="A67" s="5"/>
      <c r="B67" s="3" t="s">
        <v>75</v>
      </c>
      <c r="C67">
        <v>32.51</v>
      </c>
    </row>
    <row r="68" spans="1:4" x14ac:dyDescent="0.2">
      <c r="A68" s="5"/>
      <c r="B68" s="3" t="s">
        <v>47</v>
      </c>
      <c r="C68">
        <v>41.5</v>
      </c>
    </row>
    <row r="69" spans="1:4" x14ac:dyDescent="0.2">
      <c r="A69" s="5"/>
      <c r="B69" s="3" t="s">
        <v>76</v>
      </c>
      <c r="C69">
        <v>435.04</v>
      </c>
    </row>
    <row r="70" spans="1:4" x14ac:dyDescent="0.2">
      <c r="A70" s="5"/>
      <c r="B70" s="3" t="s">
        <v>77</v>
      </c>
      <c r="C70">
        <v>932.5</v>
      </c>
    </row>
    <row r="71" spans="1:4" x14ac:dyDescent="0.2">
      <c r="A71" s="5"/>
      <c r="B71" s="3" t="s">
        <v>78</v>
      </c>
      <c r="C71">
        <v>922.16</v>
      </c>
    </row>
    <row r="72" spans="1:4" x14ac:dyDescent="0.2">
      <c r="A72" s="5"/>
      <c r="B72" s="3" t="s">
        <v>79</v>
      </c>
      <c r="C72">
        <v>289.95999999999998</v>
      </c>
    </row>
    <row r="73" spans="1:4" x14ac:dyDescent="0.2">
      <c r="A73" s="5"/>
      <c r="B73" s="3" t="s">
        <v>80</v>
      </c>
      <c r="C73">
        <v>207.06</v>
      </c>
    </row>
    <row r="74" spans="1:4" x14ac:dyDescent="0.2">
      <c r="A74" s="5"/>
      <c r="B74" s="3" t="s">
        <v>81</v>
      </c>
      <c r="C74">
        <v>0</v>
      </c>
    </row>
    <row r="75" spans="1:4" x14ac:dyDescent="0.2">
      <c r="A75" s="5"/>
      <c r="B75" s="3" t="s">
        <v>82</v>
      </c>
      <c r="C75">
        <v>149.16999999999999</v>
      </c>
    </row>
    <row r="76" spans="1:4" x14ac:dyDescent="0.2">
      <c r="A76" s="5"/>
      <c r="B76" s="3" t="s">
        <v>83</v>
      </c>
      <c r="C76">
        <v>0</v>
      </c>
    </row>
    <row r="77" spans="1:4" x14ac:dyDescent="0.2">
      <c r="A77" s="16" t="s">
        <v>84</v>
      </c>
      <c r="B77" s="17" t="s">
        <v>13</v>
      </c>
    </row>
    <row r="78" spans="1:4" x14ac:dyDescent="0.2">
      <c r="A78" s="5"/>
      <c r="B78" s="3" t="s">
        <v>84</v>
      </c>
      <c r="C78">
        <v>0</v>
      </c>
      <c r="D78">
        <f>SUM(C78:C85)</f>
        <v>1634.4199999999998</v>
      </c>
    </row>
    <row r="79" spans="1:4" x14ac:dyDescent="0.2">
      <c r="A79" s="5"/>
      <c r="B79" s="3" t="s">
        <v>85</v>
      </c>
      <c r="C79">
        <v>313.92</v>
      </c>
    </row>
    <row r="80" spans="1:4" x14ac:dyDescent="0.2">
      <c r="A80" s="5"/>
      <c r="B80" s="3" t="s">
        <v>86</v>
      </c>
      <c r="C80">
        <v>0</v>
      </c>
    </row>
    <row r="81" spans="1:4" x14ac:dyDescent="0.2">
      <c r="A81" s="5"/>
      <c r="B81" s="3" t="s">
        <v>87</v>
      </c>
      <c r="C81">
        <v>280.13</v>
      </c>
    </row>
    <row r="82" spans="1:4" x14ac:dyDescent="0.2">
      <c r="A82" s="5"/>
      <c r="B82" s="3" t="s">
        <v>88</v>
      </c>
      <c r="C82">
        <v>262.25</v>
      </c>
    </row>
    <row r="83" spans="1:4" x14ac:dyDescent="0.2">
      <c r="A83" s="5"/>
      <c r="B83" s="3" t="s">
        <v>89</v>
      </c>
      <c r="C83">
        <v>674.06</v>
      </c>
    </row>
    <row r="84" spans="1:4" x14ac:dyDescent="0.2">
      <c r="A84" s="5"/>
      <c r="B84" s="3" t="s">
        <v>90</v>
      </c>
      <c r="C84">
        <v>52.05</v>
      </c>
    </row>
    <row r="85" spans="1:4" x14ac:dyDescent="0.2">
      <c r="A85" s="5"/>
      <c r="B85" s="3" t="s">
        <v>91</v>
      </c>
      <c r="C85">
        <v>52.01</v>
      </c>
    </row>
    <row r="86" spans="1:4" x14ac:dyDescent="0.2">
      <c r="A86" s="16" t="s">
        <v>92</v>
      </c>
      <c r="B86" s="17" t="s">
        <v>13</v>
      </c>
    </row>
    <row r="87" spans="1:4" x14ac:dyDescent="0.2">
      <c r="A87" s="5"/>
      <c r="B87" s="3" t="s">
        <v>93</v>
      </c>
      <c r="C87">
        <v>0</v>
      </c>
      <c r="D87">
        <f>SUM(C87)</f>
        <v>0</v>
      </c>
    </row>
    <row r="88" spans="1:4" x14ac:dyDescent="0.2">
      <c r="A88" s="16" t="s">
        <v>94</v>
      </c>
      <c r="B88" s="17" t="s">
        <v>13</v>
      </c>
    </row>
    <row r="89" spans="1:4" x14ac:dyDescent="0.2">
      <c r="A89" s="5"/>
      <c r="B89" s="3" t="s">
        <v>94</v>
      </c>
      <c r="C89">
        <v>0</v>
      </c>
      <c r="D89">
        <f>SUM(C89:C93)</f>
        <v>96.95</v>
      </c>
    </row>
    <row r="90" spans="1:4" ht="25.5" x14ac:dyDescent="0.2">
      <c r="A90" s="5"/>
      <c r="B90" s="3" t="s">
        <v>95</v>
      </c>
      <c r="C90">
        <v>0</v>
      </c>
    </row>
    <row r="91" spans="1:4" x14ac:dyDescent="0.2">
      <c r="A91" s="5"/>
      <c r="B91" s="3" t="s">
        <v>96</v>
      </c>
      <c r="C91">
        <v>55.52</v>
      </c>
    </row>
    <row r="92" spans="1:4" x14ac:dyDescent="0.2">
      <c r="A92" s="5"/>
      <c r="B92" s="3" t="s">
        <v>97</v>
      </c>
      <c r="C92">
        <v>41.43</v>
      </c>
    </row>
    <row r="93" spans="1:4" x14ac:dyDescent="0.2">
      <c r="A93" s="5"/>
      <c r="B93" s="3" t="s">
        <v>98</v>
      </c>
      <c r="C93">
        <v>0</v>
      </c>
    </row>
    <row r="94" spans="1:4" x14ac:dyDescent="0.2">
      <c r="A94" s="16" t="s">
        <v>99</v>
      </c>
      <c r="B94" s="17" t="s">
        <v>13</v>
      </c>
    </row>
    <row r="95" spans="1:4" x14ac:dyDescent="0.2">
      <c r="A95" s="5"/>
      <c r="B95" s="3" t="s">
        <v>99</v>
      </c>
      <c r="C95">
        <v>1561.74</v>
      </c>
      <c r="D95">
        <f>SUM(C95:C100)</f>
        <v>8371.6200000000008</v>
      </c>
    </row>
    <row r="96" spans="1:4" x14ac:dyDescent="0.2">
      <c r="A96" s="5"/>
      <c r="B96" s="3" t="s">
        <v>100</v>
      </c>
      <c r="C96">
        <v>737.85</v>
      </c>
    </row>
    <row r="97" spans="1:4" x14ac:dyDescent="0.2">
      <c r="A97" s="5"/>
      <c r="B97" s="3" t="s">
        <v>101</v>
      </c>
      <c r="C97">
        <v>1536.14</v>
      </c>
    </row>
    <row r="98" spans="1:4" x14ac:dyDescent="0.2">
      <c r="A98" s="5"/>
      <c r="B98" s="3" t="s">
        <v>102</v>
      </c>
      <c r="C98">
        <v>3635.04</v>
      </c>
    </row>
    <row r="99" spans="1:4" ht="25.5" x14ac:dyDescent="0.2">
      <c r="A99" s="5"/>
      <c r="B99" s="3" t="s">
        <v>103</v>
      </c>
      <c r="C99">
        <v>646.38</v>
      </c>
    </row>
    <row r="100" spans="1:4" x14ac:dyDescent="0.2">
      <c r="A100" s="5"/>
      <c r="B100" s="3" t="s">
        <v>104</v>
      </c>
      <c r="C100">
        <v>254.47</v>
      </c>
    </row>
    <row r="101" spans="1:4" x14ac:dyDescent="0.2">
      <c r="A101" s="16" t="s">
        <v>105</v>
      </c>
      <c r="B101" s="17" t="s">
        <v>13</v>
      </c>
    </row>
    <row r="102" spans="1:4" x14ac:dyDescent="0.2">
      <c r="A102" s="5"/>
      <c r="B102" s="3" t="s">
        <v>105</v>
      </c>
      <c r="C102">
        <v>816.05</v>
      </c>
      <c r="D102">
        <f>SUM(C102:C103)</f>
        <v>2573.96</v>
      </c>
    </row>
    <row r="103" spans="1:4" x14ac:dyDescent="0.2">
      <c r="A103" s="5"/>
      <c r="B103" s="3" t="s">
        <v>106</v>
      </c>
      <c r="C103">
        <v>1757.91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ข้อมูลการใช้พื้นที่ด้านปศุสัตว์</vt:lpstr>
      <vt:lpstr>ldddata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2021-03-09T09:15:35Z</dcterms:created>
  <dcterms:modified xsi:type="dcterms:W3CDTF">2021-04-01T06:49:03Z</dcterms:modified>
</cp:coreProperties>
</file>