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รวมงานแต่ละวัน\17-6\"/>
    </mc:Choice>
  </mc:AlternateContent>
  <xr:revisionPtr revIDLastSave="0" documentId="8_{DD1F1512-1A3B-4EED-938A-B4D60A8CB9D8}" xr6:coauthVersionLast="47" xr6:coauthVersionMax="47" xr10:uidLastSave="{00000000-0000-0000-0000-000000000000}"/>
  <bookViews>
    <workbookView xWindow="-120" yWindow="-120" windowWidth="21840" windowHeight="13140" xr2:uid="{220CB82A-528C-4CDB-9A51-F28FA42473A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L8" i="1"/>
  <c r="K8" i="1"/>
  <c r="L9" i="1" s="1"/>
  <c r="M9" i="1" s="1"/>
  <c r="J8" i="1"/>
  <c r="I8" i="1"/>
  <c r="H8" i="1"/>
  <c r="G8" i="1"/>
  <c r="F8" i="1"/>
  <c r="D8" i="1"/>
  <c r="C8" i="1"/>
  <c r="P7" i="1"/>
  <c r="O7" i="1"/>
  <c r="Q7" i="1" s="1"/>
  <c r="N7" i="1"/>
  <c r="P6" i="1"/>
  <c r="O6" i="1"/>
  <c r="Q6" i="1" s="1"/>
  <c r="N6" i="1"/>
  <c r="P5" i="1"/>
  <c r="O5" i="1"/>
  <c r="Q5" i="1" s="1"/>
  <c r="N5" i="1"/>
  <c r="P4" i="1"/>
  <c r="O4" i="1"/>
  <c r="Q4" i="1" s="1"/>
  <c r="N4" i="1"/>
  <c r="P3" i="1"/>
  <c r="O3" i="1"/>
  <c r="Q3" i="1" s="1"/>
  <c r="N3" i="1"/>
  <c r="P2" i="1"/>
  <c r="O2" i="1"/>
  <c r="Q2" i="1" s="1"/>
  <c r="N2" i="1"/>
  <c r="M8" i="1" l="1"/>
  <c r="M4" i="1"/>
  <c r="M6" i="1"/>
  <c r="M2" i="1"/>
  <c r="M3" i="1"/>
  <c r="M7" i="1"/>
</calcChain>
</file>

<file path=xl/sharedStrings.xml><?xml version="1.0" encoding="utf-8"?>
<sst xmlns="http://schemas.openxmlformats.org/spreadsheetml/2006/main" count="26" uniqueCount="25">
  <si>
    <t>รวม</t>
  </si>
  <si>
    <t>กลาง</t>
  </si>
  <si>
    <t>ตะวันออกเฉียงเหนือ</t>
  </si>
  <si>
    <t>ใต้</t>
  </si>
  <si>
    <t>เหนือ</t>
  </si>
  <si>
    <t>ตะวันตก</t>
  </si>
  <si>
    <t>ตะวันออก</t>
  </si>
  <si>
    <t>รวมทั้งประเทศ</t>
  </si>
  <si>
    <t xml:space="preserve">  </t>
  </si>
  <si>
    <t>No.</t>
  </si>
  <si>
    <t>district</t>
  </si>
  <si>
    <t>Area size( km^2)</t>
  </si>
  <si>
    <t>The amount of water stored(1 hm^3)</t>
  </si>
  <si>
    <t>percentag</t>
  </si>
  <si>
    <t>The amount of water added each year (1 hm^3/Year)</t>
  </si>
  <si>
    <t>Total amount of groundwater that can be developed(1 hm^3/Year)</t>
  </si>
  <si>
    <t>The amount of groundwater that can be used(1 hm^3/Year)</t>
  </si>
  <si>
    <t xml:space="preserve"> The amount of groundwater used (1 hm^3/Year)(deep level)</t>
  </si>
  <si>
    <t xml:space="preserve"> The amount of groundwater used (1 hm^3/Year)(shallow level)</t>
  </si>
  <si>
    <t xml:space="preserve"> The amount of groundwater used (1 hm^3/Year)(Total)</t>
  </si>
  <si>
    <t>Remaining amount of groundwater(1 hm^3/Year)(Total)</t>
  </si>
  <si>
    <t>remaining percentage</t>
  </si>
  <si>
    <t>percentage used</t>
  </si>
  <si>
    <t>percentage remaining</t>
  </si>
  <si>
    <t>Total used  remaining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</si>
</sst>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0.0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z val="16"/>
      <color theme="0"/>
      <name val="TH SarabunPSK"/>
      <family val="2"/>
    </font>
    <font>
      <b/>
      <sz val="11"/>
      <color theme="1"/>
      <name val="Tahoma"/>
      <family val="2"/>
      <charset val="222"/>
      <scheme val="minor"/>
    </font>
    <font>
      <b/>
      <sz val="16"/>
      <color rgb="FFFF0000"/>
      <name val="TH SarabunPSK"/>
      <family val="2"/>
      <charset val="222"/>
    </font>
    <font>
      <b/>
      <sz val="16"/>
      <color theme="1"/>
      <name val="TH SarabunPSK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87" fontId="3" fillId="0" borderId="5" xfId="1" applyNumberFormat="1" applyFont="1" applyFill="1" applyBorder="1"/>
    <xf numFmtId="188" fontId="3" fillId="0" borderId="5" xfId="1" applyNumberFormat="1" applyFont="1" applyFill="1" applyBorder="1"/>
    <xf numFmtId="43" fontId="3" fillId="0" borderId="5" xfId="1" applyFont="1" applyFill="1" applyBorder="1"/>
    <xf numFmtId="188" fontId="3" fillId="0" borderId="5" xfId="1" applyNumberFormat="1" applyFont="1" applyBorder="1" applyAlignment="1">
      <alignment horizontal="left"/>
    </xf>
    <xf numFmtId="43" fontId="3" fillId="0" borderId="0" xfId="1" applyFont="1"/>
    <xf numFmtId="187" fontId="3" fillId="0" borderId="0" xfId="1" applyNumberFormat="1" applyFont="1"/>
    <xf numFmtId="187" fontId="5" fillId="2" borderId="5" xfId="1" applyNumberFormat="1" applyFont="1" applyFill="1" applyBorder="1"/>
    <xf numFmtId="188" fontId="2" fillId="3" borderId="5" xfId="1" applyNumberFormat="1" applyFont="1" applyFill="1" applyBorder="1"/>
    <xf numFmtId="0" fontId="3" fillId="0" borderId="5" xfId="0" applyFont="1" applyBorder="1"/>
    <xf numFmtId="0" fontId="3" fillId="0" borderId="0" xfId="0" applyFont="1"/>
    <xf numFmtId="2" fontId="3" fillId="0" borderId="0" xfId="0" applyNumberFormat="1" applyFont="1"/>
    <xf numFmtId="189" fontId="3" fillId="0" borderId="0" xfId="0" applyNumberFormat="1" applyFont="1"/>
    <xf numFmtId="0" fontId="2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9" fontId="8" fillId="0" borderId="6" xfId="0" applyNumberFormat="1" applyFont="1" applyBorder="1" applyAlignment="1">
      <alignment horizontal="center" vertical="center"/>
    </xf>
    <xf numFmtId="9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C42EC-62F6-44E1-8639-D117A2C251B1}">
  <dimension ref="A1:R9"/>
  <sheetViews>
    <sheetView tabSelected="1" workbookViewId="0">
      <selection activeCell="Q1" sqref="Q1"/>
    </sheetView>
  </sheetViews>
  <sheetFormatPr defaultRowHeight="14.25" x14ac:dyDescent="0.2"/>
  <cols>
    <col min="4" max="4" width="16.25" customWidth="1"/>
    <col min="8" max="8" width="10.875" customWidth="1"/>
  </cols>
  <sheetData>
    <row r="1" spans="1:18" ht="247.5" customHeight="1" x14ac:dyDescent="0.2">
      <c r="A1" s="16" t="s">
        <v>9</v>
      </c>
      <c r="B1" s="17" t="s">
        <v>10</v>
      </c>
      <c r="C1" s="18" t="s">
        <v>11</v>
      </c>
      <c r="D1" s="19" t="s">
        <v>12</v>
      </c>
      <c r="E1" s="20" t="s">
        <v>13</v>
      </c>
      <c r="F1" s="21" t="s">
        <v>14</v>
      </c>
      <c r="G1" s="21" t="s">
        <v>15</v>
      </c>
      <c r="H1" s="21" t="s">
        <v>16</v>
      </c>
      <c r="I1" s="22" t="s">
        <v>17</v>
      </c>
      <c r="J1" s="22" t="s">
        <v>18</v>
      </c>
      <c r="K1" s="22" t="s">
        <v>19</v>
      </c>
      <c r="L1" s="19" t="s">
        <v>20</v>
      </c>
      <c r="M1" s="20" t="s">
        <v>13</v>
      </c>
      <c r="N1" s="21" t="s">
        <v>21</v>
      </c>
      <c r="O1" s="23" t="s">
        <v>22</v>
      </c>
      <c r="P1" s="24" t="s">
        <v>23</v>
      </c>
      <c r="Q1" s="24" t="s">
        <v>24</v>
      </c>
      <c r="R1" s="25"/>
    </row>
    <row r="2" spans="1:18" ht="24" x14ac:dyDescent="0.55000000000000004">
      <c r="A2" s="1">
        <v>1</v>
      </c>
      <c r="B2" s="2" t="s">
        <v>1</v>
      </c>
      <c r="C2" s="3">
        <v>90357.272987210003</v>
      </c>
      <c r="D2" s="3">
        <v>412855.66253915353</v>
      </c>
      <c r="E2" s="4">
        <v>36.299999999999997</v>
      </c>
      <c r="F2" s="3">
        <v>11088.651442760545</v>
      </c>
      <c r="G2" s="3">
        <v>8316.4885820704076</v>
      </c>
      <c r="H2" s="5">
        <v>7421.8338714048632</v>
      </c>
      <c r="I2" s="3">
        <v>1290.24</v>
      </c>
      <c r="J2" s="3">
        <v>5196.7623000000003</v>
      </c>
      <c r="K2" s="5">
        <v>6487.002300000001</v>
      </c>
      <c r="L2" s="3">
        <v>934.83157140486185</v>
      </c>
      <c r="M2" s="4">
        <f t="shared" ref="M2:M8" si="0">L2*100/$L$9</f>
        <v>2878.2449637618015</v>
      </c>
      <c r="N2" s="6">
        <f>100-((K2/H2)*100)</f>
        <v>12.595695182650459</v>
      </c>
      <c r="O2" s="7">
        <f>(K2/H2)*100</f>
        <v>87.404304817349541</v>
      </c>
      <c r="P2" s="7">
        <f>(L2/H2)*100</f>
        <v>12.595695182650452</v>
      </c>
      <c r="Q2" s="8">
        <f t="shared" ref="Q2:Q7" si="1">SUM(O2:P2)</f>
        <v>100</v>
      </c>
    </row>
    <row r="3" spans="1:18" ht="24" x14ac:dyDescent="0.55000000000000004">
      <c r="A3" s="1">
        <v>2</v>
      </c>
      <c r="B3" s="2" t="s">
        <v>2</v>
      </c>
      <c r="C3" s="3">
        <v>167123.259548</v>
      </c>
      <c r="D3" s="3">
        <v>241311.69075143425</v>
      </c>
      <c r="E3" s="4">
        <v>21.2</v>
      </c>
      <c r="F3" s="3">
        <v>22497.820465764289</v>
      </c>
      <c r="G3" s="3">
        <v>16873.36534932322</v>
      </c>
      <c r="H3" s="5">
        <v>15842.665940193046</v>
      </c>
      <c r="I3" s="3">
        <v>1051.5000000000002</v>
      </c>
      <c r="J3" s="3">
        <v>3628.7496000000001</v>
      </c>
      <c r="K3" s="5">
        <v>4680.249600000001</v>
      </c>
      <c r="L3" s="3">
        <v>11162.416340193045</v>
      </c>
      <c r="M3" s="4">
        <f t="shared" si="0"/>
        <v>34367.868605775649</v>
      </c>
      <c r="N3" s="6">
        <f t="shared" ref="N3:N7" si="2">100-((K3/H3)*100)</f>
        <v>70.457941752554746</v>
      </c>
      <c r="O3" s="7">
        <f t="shared" ref="O3:O7" si="3">(K3/H3)*100</f>
        <v>29.542058247445258</v>
      </c>
      <c r="P3" s="7">
        <f t="shared" ref="P3:P7" si="4">(L3/H3)*100</f>
        <v>70.457941752554746</v>
      </c>
      <c r="Q3" s="8">
        <f t="shared" si="1"/>
        <v>100</v>
      </c>
    </row>
    <row r="4" spans="1:18" ht="24" x14ac:dyDescent="0.55000000000000004">
      <c r="A4" s="1">
        <v>3</v>
      </c>
      <c r="B4" s="2" t="s">
        <v>3</v>
      </c>
      <c r="C4" s="3">
        <v>70030.498822000009</v>
      </c>
      <c r="D4" s="3">
        <v>199778.89735258665</v>
      </c>
      <c r="E4" s="4">
        <v>17.600000000000001</v>
      </c>
      <c r="F4" s="3">
        <v>15236.139026222691</v>
      </c>
      <c r="G4" s="3">
        <v>11427.104269667019</v>
      </c>
      <c r="H4" s="5">
        <v>9451.1658828395084</v>
      </c>
      <c r="I4" s="3">
        <v>371.2999999999999</v>
      </c>
      <c r="J4" s="3">
        <v>605.3291999999999</v>
      </c>
      <c r="K4" s="5">
        <v>976.62920000000008</v>
      </c>
      <c r="L4" s="3">
        <v>8474.5366828395072</v>
      </c>
      <c r="M4" s="4">
        <f t="shared" si="0"/>
        <v>26092.178819914639</v>
      </c>
      <c r="N4" s="6">
        <f t="shared" si="2"/>
        <v>89.666574345359166</v>
      </c>
      <c r="O4" s="7">
        <f t="shared" si="3"/>
        <v>10.333425654640839</v>
      </c>
      <c r="P4" s="7">
        <f t="shared" si="4"/>
        <v>89.666574345359152</v>
      </c>
      <c r="Q4" s="8">
        <f t="shared" si="1"/>
        <v>99.999999999999986</v>
      </c>
    </row>
    <row r="5" spans="1:18" ht="24" x14ac:dyDescent="0.55000000000000004">
      <c r="A5" s="1">
        <v>4</v>
      </c>
      <c r="B5" s="2" t="s">
        <v>4</v>
      </c>
      <c r="C5" s="3">
        <v>95800.446676999985</v>
      </c>
      <c r="D5" s="3">
        <v>166859.60068421497</v>
      </c>
      <c r="E5" s="4">
        <v>14.7</v>
      </c>
      <c r="F5" s="3">
        <v>11822.730719504991</v>
      </c>
      <c r="G5" s="3">
        <v>8867.0480396287421</v>
      </c>
      <c r="H5" s="5">
        <v>5289.7377369877086</v>
      </c>
      <c r="I5" s="3">
        <v>353.08</v>
      </c>
      <c r="J5" s="3">
        <v>1482.4575</v>
      </c>
      <c r="K5" s="5">
        <v>1835.5374999999999</v>
      </c>
      <c r="L5" s="3">
        <v>3454.2002369877086</v>
      </c>
      <c r="M5" s="4">
        <f>L5*100/$L$9</f>
        <v>10635.10769217372</v>
      </c>
      <c r="N5" s="6">
        <f t="shared" si="2"/>
        <v>65.300028257256017</v>
      </c>
      <c r="O5" s="7">
        <f t="shared" si="3"/>
        <v>34.699971742743983</v>
      </c>
      <c r="P5" s="7">
        <f t="shared" si="4"/>
        <v>65.300028257256017</v>
      </c>
      <c r="Q5" s="8">
        <f t="shared" si="1"/>
        <v>100</v>
      </c>
    </row>
    <row r="6" spans="1:18" ht="24" x14ac:dyDescent="0.55000000000000004">
      <c r="A6" s="1">
        <v>5</v>
      </c>
      <c r="B6" s="2" t="s">
        <v>5</v>
      </c>
      <c r="C6" s="3">
        <v>54103.244943999998</v>
      </c>
      <c r="D6" s="3">
        <v>63710.034969418339</v>
      </c>
      <c r="E6" s="4">
        <v>5.6</v>
      </c>
      <c r="F6" s="3">
        <v>5686.8055544203999</v>
      </c>
      <c r="G6" s="3">
        <v>4265.1041658152999</v>
      </c>
      <c r="H6" s="5">
        <v>2718.0866885030509</v>
      </c>
      <c r="I6" s="3">
        <v>253.11</v>
      </c>
      <c r="J6" s="3">
        <v>171.792</v>
      </c>
      <c r="K6" s="5">
        <v>424.90199999999999</v>
      </c>
      <c r="L6" s="3">
        <v>2293.1846885030509</v>
      </c>
      <c r="M6" s="4">
        <f t="shared" si="0"/>
        <v>7060.4668076631187</v>
      </c>
      <c r="N6" s="6">
        <f t="shared" si="2"/>
        <v>84.367606750835122</v>
      </c>
      <c r="O6" s="7">
        <f t="shared" si="3"/>
        <v>15.632393249164872</v>
      </c>
      <c r="P6" s="7">
        <f t="shared" si="4"/>
        <v>84.367606750835122</v>
      </c>
      <c r="Q6" s="8">
        <f t="shared" si="1"/>
        <v>100</v>
      </c>
    </row>
    <row r="7" spans="1:18" ht="24" x14ac:dyDescent="0.55000000000000004">
      <c r="A7" s="1">
        <v>6</v>
      </c>
      <c r="B7" s="2" t="s">
        <v>6</v>
      </c>
      <c r="C7" s="3">
        <v>34330.209116749997</v>
      </c>
      <c r="D7" s="3">
        <v>53196.930712359273</v>
      </c>
      <c r="E7" s="4">
        <v>4.7</v>
      </c>
      <c r="F7" s="3">
        <v>6654.7587401110277</v>
      </c>
      <c r="G7" s="3">
        <v>4991.0690550832705</v>
      </c>
      <c r="H7" s="5">
        <v>4661.8168349247499</v>
      </c>
      <c r="I7" s="3">
        <v>184.95000000000002</v>
      </c>
      <c r="J7" s="3">
        <v>151.52399999999997</v>
      </c>
      <c r="K7" s="5">
        <v>336.47399999999993</v>
      </c>
      <c r="L7" s="3">
        <v>4325.3428349247497</v>
      </c>
      <c r="M7" s="4">
        <f t="shared" si="0"/>
        <v>13317.261217928746</v>
      </c>
      <c r="N7" s="6">
        <f t="shared" si="2"/>
        <v>92.782341908432542</v>
      </c>
      <c r="O7" s="7">
        <f t="shared" si="3"/>
        <v>7.2176580915674524</v>
      </c>
      <c r="P7" s="7">
        <f t="shared" si="4"/>
        <v>92.782341908432542</v>
      </c>
      <c r="Q7" s="8">
        <f t="shared" si="1"/>
        <v>100</v>
      </c>
    </row>
    <row r="8" spans="1:18" ht="24" x14ac:dyDescent="0.55000000000000004">
      <c r="A8" s="15" t="s">
        <v>0</v>
      </c>
      <c r="B8" s="15"/>
      <c r="C8" s="9">
        <f>SUM(C2:C7)</f>
        <v>511744.93209495995</v>
      </c>
      <c r="D8" s="9">
        <f>SUM(D2:D7)</f>
        <v>1137712.817009167</v>
      </c>
      <c r="E8" s="10">
        <v>100</v>
      </c>
      <c r="F8" s="9">
        <f t="shared" ref="F8:L8" si="5">SUM(F2:F7)</f>
        <v>72986.90594878394</v>
      </c>
      <c r="G8" s="9">
        <f t="shared" si="5"/>
        <v>54740.179461587955</v>
      </c>
      <c r="H8" s="9">
        <f t="shared" si="5"/>
        <v>45385.306954852924</v>
      </c>
      <c r="I8" s="9">
        <f t="shared" si="5"/>
        <v>3504.18</v>
      </c>
      <c r="J8" s="9">
        <f t="shared" si="5"/>
        <v>11236.614600000001</v>
      </c>
      <c r="K8" s="9">
        <f t="shared" si="5"/>
        <v>14740.794600000003</v>
      </c>
      <c r="L8" s="9">
        <f t="shared" si="5"/>
        <v>30644.512354852923</v>
      </c>
      <c r="M8" s="10">
        <f t="shared" si="0"/>
        <v>94351.128107217664</v>
      </c>
      <c r="N8" s="11"/>
      <c r="O8" s="12"/>
      <c r="P8" s="12"/>
      <c r="Q8" s="12"/>
    </row>
    <row r="9" spans="1:18" ht="24" x14ac:dyDescent="0.55000000000000004">
      <c r="A9" s="12"/>
      <c r="B9" s="12"/>
      <c r="C9" s="12"/>
      <c r="D9" s="12"/>
      <c r="E9" s="12"/>
      <c r="F9" s="12"/>
      <c r="G9" s="12"/>
      <c r="H9" s="12"/>
      <c r="I9" s="12" t="s">
        <v>7</v>
      </c>
      <c r="J9" s="12"/>
      <c r="K9" s="13" t="s">
        <v>8</v>
      </c>
      <c r="L9" s="13">
        <f>(K8/H8)*100</f>
        <v>32.479221997249951</v>
      </c>
      <c r="M9" s="14">
        <f>SUM(K9:L9)</f>
        <v>32.479221997249951</v>
      </c>
      <c r="N9" s="12"/>
      <c r="O9" s="12"/>
      <c r="P9" s="12"/>
      <c r="Q9" s="12"/>
    </row>
  </sheetData>
  <conditionalFormatting sqref="D2:E2 D3:D7 E3:E8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{10CA1B70-A233-40EF-9341-717AD1F0CAEB}</x14:id>
        </ext>
      </extLst>
    </cfRule>
  </conditionalFormatting>
  <conditionalFormatting sqref="K2:K7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{026A284D-12A6-4344-99FD-1909FE0ED5FE}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0CA1B70-A233-40EF-9341-717AD1F0CA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D2:E2 D3:D7 E3:E8</xm:sqref>
        </x14:conditionalFormatting>
        <x14:conditionalFormatting xmlns:xm="http://schemas.microsoft.com/office/excel/2006/main">
          <x14:cfRule type="dataBar" id="{026A284D-12A6-4344-99FD-1909FE0ED5F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K2:K7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NSO20</dc:creator>
  <cp:lastModifiedBy>NSO20</cp:lastModifiedBy>
  <dcterms:created xsi:type="dcterms:W3CDTF">2024-06-18T07:24:28Z</dcterms:created>
  <dcterms:modified xsi:type="dcterms:W3CDTF">2024-06-18T07:57:39Z</dcterms:modified>
</cp:coreProperties>
</file>